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1" activeTab="1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收入支出表" sheetId="5" r:id="rId5"/>
    <sheet name="表六政府负债情况表" sheetId="6" r:id="rId6"/>
    <sheet name="表七政府性基金预算收支明细表" sheetId="7" r:id="rId7"/>
    <sheet name="表八一般公共预算收入明细表" sheetId="8" r:id="rId8"/>
    <sheet name="表九税收返还与转移支付表" sheetId="9" r:id="rId9"/>
    <sheet name="表十社会保险基金收支预算表" sheetId="10" r:id="rId10"/>
    <sheet name="政府采购预算收支表" sheetId="11" r:id="rId11"/>
    <sheet name="国有资本经营预算收支总表" sheetId="12" r:id="rId12"/>
    <sheet name="国有资本经营预算收入表" sheetId="13" r:id="rId13"/>
    <sheet name="国有资本经营预算支出表" sheetId="14" r:id="rId14"/>
    <sheet name="一般公共预算本级支出表 " sheetId="15" r:id="rId15"/>
  </sheets>
  <definedNames/>
  <calcPr fullCalcOnLoad="1"/>
</workbook>
</file>

<file path=xl/sharedStrings.xml><?xml version="1.0" encoding="utf-8"?>
<sst xmlns="http://schemas.openxmlformats.org/spreadsheetml/2006/main" count="920" uniqueCount="702">
  <si>
    <t>收支总表</t>
  </si>
  <si>
    <t>单位：万元</t>
  </si>
  <si>
    <t>收入</t>
  </si>
  <si>
    <t>支出类别</t>
  </si>
  <si>
    <t>支出功能分类</t>
  </si>
  <si>
    <t>支出经济分类</t>
  </si>
  <si>
    <t>项目</t>
  </si>
  <si>
    <t>金额</t>
  </si>
  <si>
    <t>科目</t>
  </si>
  <si>
    <t>一、财政拨款</t>
  </si>
  <si>
    <t>一、基本支出</t>
  </si>
  <si>
    <t>一、一般公共服务支出</t>
  </si>
  <si>
    <t>一、工资福利支出</t>
  </si>
  <si>
    <t>二、政府性基金收入</t>
  </si>
  <si>
    <t xml:space="preserve">    工资福利支出（机关）</t>
  </si>
  <si>
    <t>二、外交支出</t>
  </si>
  <si>
    <t>二、商品和服务支出</t>
  </si>
  <si>
    <t xml:space="preserve">    工资福利支出（事业）</t>
  </si>
  <si>
    <t>三、国防支出</t>
  </si>
  <si>
    <t>三、对个人和家庭的补助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</si>
  <si>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商品和服务支出（机关）</t>
    </r>
  </si>
  <si>
    <t>四、公共安全支出</t>
  </si>
  <si>
    <t>四、债务利息及费用支出</t>
  </si>
  <si>
    <t xml:space="preserve">    商品和服务支出（事业）</t>
  </si>
  <si>
    <t>五、教育支出</t>
  </si>
  <si>
    <t>五、资本性支出（基本建设）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</si>
  <si>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对个人和家庭的补助</t>
    </r>
  </si>
  <si>
    <t>六、科学技术支出</t>
  </si>
  <si>
    <t>六、资本性支出</t>
  </si>
  <si>
    <t>二、项目支出</t>
  </si>
  <si>
    <t>七、文化旅游体育与传媒支出</t>
  </si>
  <si>
    <t>七、对企业补助（基本建设）</t>
  </si>
  <si>
    <t xml:space="preserve">    基本建设项目支出</t>
  </si>
  <si>
    <t>八、社会保障和就业支出</t>
  </si>
  <si>
    <t>八、对企业补助</t>
  </si>
  <si>
    <t xml:space="preserve">    行政事业性项目支出</t>
  </si>
  <si>
    <t>九、卫生健康支出</t>
  </si>
  <si>
    <t>九、对社会保障资金补助</t>
  </si>
  <si>
    <t xml:space="preserve">    其他类支出</t>
  </si>
  <si>
    <t>十、节能环保支出</t>
  </si>
  <si>
    <t>十、其他补助</t>
  </si>
  <si>
    <t>三、事业单位经营支出</t>
  </si>
  <si>
    <t>十一、城乡社区支出</t>
  </si>
  <si>
    <t>四、上缴上级支出</t>
  </si>
  <si>
    <t>十二、农林水支出</t>
  </si>
  <si>
    <t>五、对附属单位补助支出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</si>
  <si>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</si>
  <si>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</si>
  <si>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</si>
  <si>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</si>
  <si>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</si>
  <si>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</si>
  <si>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</si>
  <si>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</si>
  <si>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</si>
  <si>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</si>
  <si>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</si>
  <si>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</si>
  <si>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本年收入合计</t>
  </si>
  <si>
    <t>本年支出合计</t>
  </si>
  <si>
    <t>二十四、债务还本支出</t>
  </si>
  <si>
    <t>二十五、债务付息支出</t>
  </si>
  <si>
    <t>二十六、债务发行费用</t>
  </si>
  <si>
    <t>收入总计</t>
  </si>
  <si>
    <t>支出总计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</si>
  <si>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</si>
  <si>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</si>
  <si>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</si>
  <si>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</si>
  <si>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</si>
  <si>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</si>
  <si>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</si>
  <si>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</si>
  <si>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</si>
  <si>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</si>
  <si>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</si>
  <si>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</si>
  <si>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</si>
  <si>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</si>
  <si>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</si>
  <si>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</si>
  <si>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</si>
  <si>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</si>
  <si>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</si>
  <si>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</si>
  <si>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20102</t>
  </si>
  <si>
    <t xml:space="preserve">  政协事务</t>
  </si>
  <si>
    <t xml:space="preserve">    2010201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</si>
  <si>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</si>
  <si>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</si>
  <si>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</si>
  <si>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</si>
  <si>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20103</t>
  </si>
  <si>
    <t xml:space="preserve">  政府办公厅（室）及相关机构事务</t>
  </si>
  <si>
    <t xml:space="preserve">    2010301</t>
  </si>
  <si>
    <t xml:space="preserve">    2010303</t>
  </si>
  <si>
    <t xml:space="preserve">    机关服务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</si>
  <si>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</si>
  <si>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</si>
  <si>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</si>
  <si>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</si>
  <si>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2010401</t>
  </si>
  <si>
    <t xml:space="preserve">  20105</t>
  </si>
  <si>
    <t xml:space="preserve">  统计信息事务</t>
  </si>
  <si>
    <t xml:space="preserve">    2010501</t>
  </si>
  <si>
    <t xml:space="preserve">    2010507</t>
  </si>
  <si>
    <t xml:space="preserve">    专项普查活动</t>
  </si>
  <si>
    <t xml:space="preserve">  20106</t>
  </si>
  <si>
    <t xml:space="preserve">  财政事务</t>
  </si>
  <si>
    <t xml:space="preserve">    2010601</t>
  </si>
  <si>
    <t xml:space="preserve">    2010605</t>
  </si>
  <si>
    <t xml:space="preserve">    财政国库业务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</si>
  <si>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</si>
  <si>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</si>
  <si>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</si>
  <si>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</si>
  <si>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2010699</t>
  </si>
  <si>
    <t xml:space="preserve">    其他财政事务支出</t>
  </si>
  <si>
    <t>20108</t>
  </si>
  <si>
    <t>审计事务</t>
  </si>
  <si>
    <t xml:space="preserve">    2010801</t>
  </si>
  <si>
    <t xml:space="preserve">    2010804</t>
  </si>
  <si>
    <t xml:space="preserve">    审计业务</t>
  </si>
  <si>
    <t xml:space="preserve"> 20111</t>
  </si>
  <si>
    <t xml:space="preserve">  纪检监察事务</t>
  </si>
  <si>
    <t xml:space="preserve">    2011101</t>
  </si>
  <si>
    <t xml:space="preserve">    2011199</t>
  </si>
  <si>
    <t xml:space="preserve">    其他纪检监察事务支出</t>
  </si>
  <si>
    <t xml:space="preserve">  20113</t>
  </si>
  <si>
    <t xml:space="preserve">  商贸事务</t>
  </si>
  <si>
    <t xml:space="preserve">    2011301</t>
  </si>
  <si>
    <t xml:space="preserve">  20128</t>
  </si>
  <si>
    <t xml:space="preserve">  民主党派及工商联事务</t>
  </si>
  <si>
    <t xml:space="preserve">    2012801</t>
  </si>
  <si>
    <t xml:space="preserve">  20129</t>
  </si>
  <si>
    <t xml:space="preserve">  群众团体事务</t>
  </si>
  <si>
    <t xml:space="preserve">    2012901</t>
  </si>
  <si>
    <t xml:space="preserve">    2012906</t>
  </si>
  <si>
    <t xml:space="preserve">    工会事务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</si>
  <si>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</si>
  <si>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</si>
  <si>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</si>
  <si>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</si>
  <si>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</si>
  <si>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2013105</t>
  </si>
  <si>
    <t xml:space="preserve">    专项业务</t>
  </si>
  <si>
    <t xml:space="preserve">    2013199</t>
  </si>
  <si>
    <t xml:space="preserve">    其他党委办公厅（室）及相关机构事务支出</t>
  </si>
  <si>
    <t xml:space="preserve">  20132</t>
  </si>
  <si>
    <t xml:space="preserve">  组织事务</t>
  </si>
  <si>
    <t xml:space="preserve">    2013201</t>
  </si>
  <si>
    <t xml:space="preserve">    2013204</t>
  </si>
  <si>
    <t xml:space="preserve">    公务员事务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</si>
  <si>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</si>
  <si>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</si>
  <si>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</si>
  <si>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</si>
  <si>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2013301</t>
  </si>
  <si>
    <t xml:space="preserve">  20134</t>
  </si>
  <si>
    <t xml:space="preserve">  统战事务</t>
  </si>
  <si>
    <t xml:space="preserve">    2013401</t>
  </si>
  <si>
    <t xml:space="preserve">    2013404</t>
  </si>
  <si>
    <t xml:space="preserve">    宗教事务</t>
  </si>
  <si>
    <t xml:space="preserve">    2013499</t>
  </si>
  <si>
    <t xml:space="preserve">    其他统战事务支出</t>
  </si>
  <si>
    <t xml:space="preserve">  20135</t>
  </si>
  <si>
    <t xml:space="preserve">  对外联络事务</t>
  </si>
  <si>
    <t xml:space="preserve">    2013501</t>
  </si>
  <si>
    <t xml:space="preserve">  20138</t>
  </si>
  <si>
    <t xml:space="preserve">  市场监督管理事务</t>
  </si>
  <si>
    <t xml:space="preserve">    2013801</t>
  </si>
  <si>
    <t xml:space="preserve">    2013899</t>
  </si>
  <si>
    <t xml:space="preserve">    其他市场监督管理事务</t>
  </si>
  <si>
    <t>203</t>
  </si>
  <si>
    <t>国防支出</t>
  </si>
  <si>
    <t xml:space="preserve">  20306</t>
  </si>
  <si>
    <t xml:space="preserve">  国防动员</t>
  </si>
  <si>
    <t xml:space="preserve">    2030601</t>
  </si>
  <si>
    <t xml:space="preserve">    兵役征集</t>
  </si>
  <si>
    <t xml:space="preserve">    2030607</t>
  </si>
  <si>
    <t xml:space="preserve">    民兵</t>
  </si>
  <si>
    <t xml:space="preserve">  20399</t>
  </si>
  <si>
    <t xml:space="preserve">  其他国防支出</t>
  </si>
  <si>
    <t xml:space="preserve">    2039901</t>
  </si>
  <si>
    <t xml:space="preserve">    其他国防支出</t>
  </si>
  <si>
    <t>204</t>
  </si>
  <si>
    <t>公共安全支出</t>
  </si>
  <si>
    <t xml:space="preserve">  20401</t>
  </si>
  <si>
    <t xml:space="preserve">  武装警察部队</t>
  </si>
  <si>
    <t xml:space="preserve">    2040101</t>
  </si>
  <si>
    <t xml:space="preserve">    武装警察部队</t>
  </si>
  <si>
    <t xml:space="preserve">    2040199</t>
  </si>
  <si>
    <t xml:space="preserve">    其他武装警察部队支出</t>
  </si>
  <si>
    <t xml:space="preserve">  20402</t>
  </si>
  <si>
    <t xml:space="preserve">  公安</t>
  </si>
  <si>
    <t xml:space="preserve">    2040201</t>
  </si>
  <si>
    <t xml:space="preserve">    2040299</t>
  </si>
  <si>
    <t xml:space="preserve">    其他公安支出</t>
  </si>
  <si>
    <t xml:space="preserve"> 20403</t>
  </si>
  <si>
    <t xml:space="preserve">  国家安全</t>
  </si>
  <si>
    <t xml:space="preserve">    2040301</t>
  </si>
  <si>
    <t xml:space="preserve"> 20404</t>
  </si>
  <si>
    <t xml:space="preserve">  检察</t>
  </si>
  <si>
    <t xml:space="preserve">    2040401</t>
  </si>
  <si>
    <t xml:space="preserve">  20405</t>
  </si>
  <si>
    <t xml:space="preserve">  法院</t>
  </si>
  <si>
    <t xml:space="preserve">    2040501</t>
  </si>
  <si>
    <t xml:space="preserve">  20406</t>
  </si>
  <si>
    <t xml:space="preserve">  司法</t>
  </si>
  <si>
    <t xml:space="preserve">    2040601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</si>
  <si>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</si>
  <si>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</si>
  <si>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</si>
  <si>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</si>
  <si>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2040609</t>
  </si>
  <si>
    <t xml:space="preserve">    仲裁</t>
  </si>
  <si>
    <t xml:space="preserve">    2040699</t>
  </si>
  <si>
    <t xml:space="preserve">    其他司法支出</t>
  </si>
  <si>
    <t xml:space="preserve">  20407</t>
  </si>
  <si>
    <t xml:space="preserve">  监狱</t>
  </si>
  <si>
    <t xml:space="preserve">    2040701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</si>
  <si>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</si>
  <si>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</si>
  <si>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</si>
  <si>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</si>
  <si>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</si>
  <si>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20502</t>
  </si>
  <si>
    <t xml:space="preserve">  普通教育</t>
  </si>
  <si>
    <t xml:space="preserve">    2050299</t>
  </si>
  <si>
    <t xml:space="preserve">    其他普通教育支出</t>
  </si>
  <si>
    <t>206</t>
  </si>
  <si>
    <t>科学技术支出</t>
  </si>
  <si>
    <t xml:space="preserve">  20607</t>
  </si>
  <si>
    <t xml:space="preserve">  科学技术普及</t>
  </si>
  <si>
    <t xml:space="preserve">    2060702</t>
  </si>
  <si>
    <t xml:space="preserve">    科普活动</t>
  </si>
  <si>
    <t>207</t>
  </si>
  <si>
    <t>文化旅游体育与传媒支出</t>
  </si>
  <si>
    <t xml:space="preserve"> 20701</t>
  </si>
  <si>
    <t xml:space="preserve">  文化和旅游</t>
  </si>
  <si>
    <t xml:space="preserve">    2070101</t>
  </si>
  <si>
    <t xml:space="preserve">    2070107</t>
  </si>
  <si>
    <t xml:space="preserve">    艺术表演团体</t>
  </si>
  <si>
    <t xml:space="preserve">  20708</t>
  </si>
  <si>
    <t xml:space="preserve">  广播电视</t>
  </si>
  <si>
    <t xml:space="preserve">    2070801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</si>
  <si>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</si>
  <si>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</si>
  <si>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</si>
  <si>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</si>
  <si>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</si>
  <si>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2080105</t>
  </si>
  <si>
    <t xml:space="preserve">    劳动保障监察</t>
  </si>
  <si>
    <t xml:space="preserve">  20802</t>
  </si>
  <si>
    <t xml:space="preserve">  民政管理事务</t>
  </si>
  <si>
    <t xml:space="preserve">    2080201</t>
  </si>
  <si>
    <t xml:space="preserve">    2080207</t>
  </si>
  <si>
    <t xml:space="preserve">    行政区划和地名管理</t>
  </si>
  <si>
    <t xml:space="preserve">  20807</t>
  </si>
  <si>
    <t xml:space="preserve">  就业补助</t>
  </si>
  <si>
    <t xml:space="preserve">    2080701</t>
  </si>
  <si>
    <t xml:space="preserve">    就业创业服务补贴</t>
  </si>
  <si>
    <t xml:space="preserve">    2080799</t>
  </si>
  <si>
    <t xml:space="preserve">    其他就业补助支出</t>
  </si>
  <si>
    <t xml:space="preserve"> 20808</t>
  </si>
  <si>
    <t xml:space="preserve">  抚恤</t>
  </si>
  <si>
    <t xml:space="preserve">    2080803</t>
  </si>
  <si>
    <t xml:space="preserve">    在乡复员、退伍军人生活补助</t>
  </si>
  <si>
    <t xml:space="preserve"> 20811</t>
  </si>
  <si>
    <t xml:space="preserve">  残疾人事业</t>
  </si>
  <si>
    <t xml:space="preserve">    2081101</t>
  </si>
  <si>
    <t xml:space="preserve">    2081107</t>
  </si>
  <si>
    <t xml:space="preserve">    残疾人生活和护理补贴</t>
  </si>
  <si>
    <t xml:space="preserve">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</si>
  <si>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</si>
  <si>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</si>
  <si>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</si>
  <si>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</si>
  <si>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</si>
  <si>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20820</t>
  </si>
  <si>
    <t xml:space="preserve">  临时救助</t>
  </si>
  <si>
    <t xml:space="preserve">    2082001</t>
  </si>
  <si>
    <t xml:space="preserve">    临时救助支出</t>
  </si>
  <si>
    <t xml:space="preserve"> 20821</t>
  </si>
  <si>
    <t xml:space="preserve">  特困人员救助供养</t>
  </si>
  <si>
    <t xml:space="preserve">    2082102</t>
  </si>
  <si>
    <t xml:space="preserve">    农村特困人员救助供养支出</t>
  </si>
  <si>
    <t xml:space="preserve"> 20828</t>
  </si>
  <si>
    <t xml:space="preserve">  退役军人管理事务</t>
  </si>
  <si>
    <t xml:space="preserve">    2082801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</si>
  <si>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</si>
  <si>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</si>
  <si>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</si>
  <si>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</si>
  <si>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</si>
  <si>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</si>
  <si>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</si>
  <si>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</si>
  <si>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</si>
  <si>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</si>
  <si>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</si>
  <si>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</si>
  <si>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</si>
  <si>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</si>
  <si>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</si>
  <si>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</si>
  <si>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</si>
  <si>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</si>
  <si>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</si>
  <si>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2100408</t>
  </si>
  <si>
    <t xml:space="preserve">    基本公共卫生服务</t>
  </si>
  <si>
    <t xml:space="preserve">    2100409</t>
  </si>
  <si>
    <t xml:space="preserve">    重大公共卫生服务</t>
  </si>
  <si>
    <t xml:space="preserve">  21007</t>
  </si>
  <si>
    <t xml:space="preserve">  计划生育事务</t>
  </si>
  <si>
    <t xml:space="preserve">    2100799</t>
  </si>
  <si>
    <t xml:space="preserve">    其他计划生育支出</t>
  </si>
  <si>
    <t xml:space="preserve">  21012</t>
  </si>
  <si>
    <t xml:space="preserve">  财政对基本医疗保险基金的补助</t>
  </si>
  <si>
    <t xml:space="preserve">    2101299</t>
  </si>
  <si>
    <t xml:space="preserve">    财政对其他基本医疗保险基金的补助</t>
  </si>
  <si>
    <t xml:space="preserve">  21015</t>
  </si>
  <si>
    <t xml:space="preserve">  医疗保障管理事务</t>
  </si>
  <si>
    <t xml:space="preserve">    2101501</t>
  </si>
  <si>
    <t xml:space="preserve">  21016</t>
  </si>
  <si>
    <t xml:space="preserve">  老龄卫生健康事务</t>
  </si>
  <si>
    <t xml:space="preserve">    2101601</t>
  </si>
  <si>
    <t xml:space="preserve">    老龄卫生健康事务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</si>
  <si>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</si>
  <si>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</si>
  <si>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</si>
  <si>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</si>
  <si>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</si>
  <si>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</si>
  <si>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</si>
  <si>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</si>
  <si>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</si>
  <si>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</si>
  <si>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</si>
  <si>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</si>
  <si>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</si>
  <si>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</si>
  <si>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</si>
  <si>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21302</t>
  </si>
  <si>
    <t xml:space="preserve">  林业和草原</t>
  </si>
  <si>
    <t xml:space="preserve">    2130201</t>
  </si>
  <si>
    <t xml:space="preserve">    2130213</t>
  </si>
  <si>
    <t xml:space="preserve">    执法与监督</t>
  </si>
  <si>
    <t xml:space="preserve">    2130234</t>
  </si>
  <si>
    <t xml:space="preserve">    林业草原防灾减灾</t>
  </si>
  <si>
    <t xml:space="preserve">    2130299</t>
  </si>
  <si>
    <t xml:space="preserve">    其他林业和草原支出</t>
  </si>
  <si>
    <t xml:space="preserve">  21303</t>
  </si>
  <si>
    <t xml:space="preserve">  水利</t>
  </si>
  <si>
    <t xml:space="preserve">    2130301</t>
  </si>
  <si>
    <t xml:space="preserve">    2130319</t>
  </si>
  <si>
    <t xml:space="preserve">    江河湖库水系综合整治</t>
  </si>
  <si>
    <t xml:space="preserve">  21305</t>
  </si>
  <si>
    <t xml:space="preserve">  扶贫</t>
  </si>
  <si>
    <t xml:space="preserve">    2130501</t>
  </si>
  <si>
    <t xml:space="preserve">    2130504</t>
  </si>
  <si>
    <t xml:space="preserve">    农村基础设施建设</t>
  </si>
  <si>
    <t xml:space="preserve">    2130505</t>
  </si>
  <si>
    <t xml:space="preserve">    生产发展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</si>
  <si>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</si>
  <si>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</si>
  <si>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</si>
  <si>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</si>
  <si>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</si>
  <si>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</si>
  <si>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</si>
  <si>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</si>
  <si>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</si>
  <si>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</si>
  <si>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</si>
  <si>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2140106</t>
  </si>
  <si>
    <t xml:space="preserve">    公路养护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</si>
  <si>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</si>
  <si>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</si>
  <si>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</si>
  <si>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</si>
  <si>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</si>
  <si>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2200106</t>
  </si>
  <si>
    <t xml:space="preserve">    自然资源利用与保护</t>
  </si>
  <si>
    <t>222</t>
  </si>
  <si>
    <t>粮油物资储备支出</t>
  </si>
  <si>
    <t xml:space="preserve">  22201</t>
  </si>
  <si>
    <t xml:space="preserve">  粮油事务</t>
  </si>
  <si>
    <t xml:space="preserve">    2220199</t>
  </si>
  <si>
    <t xml:space="preserve">    其他粮油事务支出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</si>
  <si>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</si>
  <si>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</si>
  <si>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</si>
  <si>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</si>
  <si>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</si>
  <si>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2240106</t>
  </si>
  <si>
    <t xml:space="preserve">    安全监管</t>
  </si>
  <si>
    <t xml:space="preserve">  22402</t>
  </si>
  <si>
    <t xml:space="preserve">  消防事务</t>
  </si>
  <si>
    <t xml:space="preserve">    2240201</t>
  </si>
  <si>
    <t>227</t>
  </si>
  <si>
    <t>预备费</t>
  </si>
  <si>
    <t xml:space="preserve">  </t>
  </si>
  <si>
    <t xml:space="preserve">  预备费</t>
  </si>
  <si>
    <t xml:space="preserve">    227</t>
  </si>
  <si>
    <t xml:space="preserve">    预备费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</si>
  <si>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</si>
  <si>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</si>
  <si>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</si>
  <si>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</si>
  <si>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</si>
  <si>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</si>
  <si>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232</t>
  </si>
  <si>
    <t>债务付息支出</t>
  </si>
  <si>
    <t xml:space="preserve">  23203</t>
  </si>
  <si>
    <t xml:space="preserve">  地方政府一般债券付息支出</t>
  </si>
  <si>
    <t xml:space="preserve">    2320301</t>
  </si>
  <si>
    <t xml:space="preserve">    地方政府一般债券付息支出</t>
  </si>
  <si>
    <t>合计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</si>
  <si>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</si>
  <si>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</si>
  <si>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</si>
  <si>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</si>
  <si>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</si>
  <si>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类</t>
  </si>
  <si>
    <t>款</t>
  </si>
  <si>
    <t>机关工资福利支出</t>
  </si>
  <si>
    <t>工资福利支出</t>
  </si>
  <si>
    <t>502</t>
  </si>
  <si>
    <t>机关商品服务支出</t>
  </si>
  <si>
    <t>503</t>
  </si>
  <si>
    <t>资本性支出</t>
  </si>
  <si>
    <t>509</t>
  </si>
  <si>
    <t>99</t>
  </si>
  <si>
    <t>对个人和家庭补助</t>
  </si>
  <si>
    <t>其他对个人和家庭补助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</si>
  <si>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</si>
  <si>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</si>
  <si>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</si>
  <si>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</si>
  <si>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</si>
  <si>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</si>
  <si>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</si>
  <si>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</si>
  <si>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</si>
  <si>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</si>
  <si>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</si>
  <si>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政府性基金预算收支表</t>
  </si>
  <si>
    <t xml:space="preserve">填报单位：XXX（部门）                                             </t>
  </si>
  <si>
    <t>科目名称　</t>
  </si>
  <si>
    <t>单位代码　</t>
  </si>
  <si>
    <t>本年政府性基金预算收支</t>
  </si>
  <si>
    <t>支出</t>
  </si>
  <si>
    <t>政府性基金补助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</si>
  <si>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</si>
  <si>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表1</t>
  </si>
  <si>
    <t>墨脱县政府债务相关情况表</t>
  </si>
  <si>
    <t>区划</t>
  </si>
  <si>
    <t>政府债务余额
（截至2018年1月31日）</t>
  </si>
  <si>
    <t>2017及以前年度</t>
  </si>
  <si>
    <t>2018年度</t>
  </si>
  <si>
    <t>2019年政府债务偿还额</t>
  </si>
  <si>
    <t>一般债务</t>
  </si>
  <si>
    <t>专项债务</t>
  </si>
  <si>
    <t>2020年政府性基金预算收支表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</si>
  <si>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</si>
  <si>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</si>
  <si>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</si>
  <si>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</si>
  <si>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r>
      <rPr>
        <b/>
        <sz val="11"/>
        <rFont val="宋体"/>
        <family val="0"/>
      </rPr>
      <t>项</t>
    </r>
    <r>
      <rPr>
        <b/>
        <sz val="12"/>
        <rFont val="宋体"/>
        <family val="0"/>
      </rPr>
      <t>目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</si>
  <si>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</si>
  <si>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</si>
  <si>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</si>
  <si>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</si>
  <si>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</si>
  <si>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</si>
  <si>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四、新型墙体材料专项基金收入</t>
  </si>
  <si>
    <t xml:space="preserve">      资助城市影院</t>
  </si>
  <si>
    <t>五、国家电影事业发展专项资金收入</t>
  </si>
  <si>
    <t xml:space="preserve">      资助少数民族电影译制</t>
  </si>
  <si>
    <t>七、国有土地收益基金收入</t>
  </si>
  <si>
    <t xml:space="preserve">      其他国家电影事业发展专项资金支出</t>
  </si>
  <si>
    <t>八、农业土地开发资金收入</t>
  </si>
  <si>
    <t>二、社会保障和就业支出</t>
  </si>
  <si>
    <t>九、国有土地使用权出让收入</t>
  </si>
  <si>
    <t xml:space="preserve">    大中型水库移民后期扶持基金支出</t>
  </si>
  <si>
    <t>十、大中型水库库区基金收入</t>
  </si>
  <si>
    <t xml:space="preserve">      移民补助</t>
  </si>
  <si>
    <t>十一、彩票公益金收入</t>
  </si>
  <si>
    <t xml:space="preserve">      基础设施建设和经济发展</t>
  </si>
  <si>
    <t>十二、城市基础设施配套费收入</t>
  </si>
  <si>
    <t xml:space="preserve">      其他大中型水库移民后期扶持基金支出</t>
  </si>
  <si>
    <t>十三、小型水库移民扶助基金收入</t>
  </si>
  <si>
    <t xml:space="preserve">    小型水库移民扶助基金及对应专项债务收入安排的支出</t>
  </si>
  <si>
    <t>十四、国家重大水利工程建设基金收入</t>
  </si>
  <si>
    <t>十五、车辆通行费</t>
  </si>
  <si>
    <t>十六、废弃电器电子产品处理基金收入</t>
  </si>
  <si>
    <t xml:space="preserve">      其他小型水库移民扶助基金支出</t>
  </si>
  <si>
    <t>十七、污水处理费收入</t>
  </si>
  <si>
    <t>三、节能环保支出</t>
  </si>
  <si>
    <t>十八、彩票发行机构和彩票销售机构的业务费用</t>
  </si>
  <si>
    <t xml:space="preserve">    可再生能源电价附加收入安排的支出</t>
  </si>
  <si>
    <t>十九、其他政府性基金收入</t>
  </si>
  <si>
    <t xml:space="preserve">    废弃电器电子产品处理基金支出</t>
  </si>
  <si>
    <t>二十、土地储备专项债券对应项目专项收入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</si>
  <si>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</si>
  <si>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二十一、政府收费公路专项债券对应项目专项收入 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</si>
  <si>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</si>
  <si>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>二十二、其他地方自行试点项目收益专项债券对应项目专项收入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</si>
  <si>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</si>
  <si>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</si>
  <si>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</si>
  <si>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</si>
  <si>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</si>
  <si>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</si>
  <si>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</si>
  <si>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</si>
  <si>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</si>
  <si>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</si>
  <si>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</si>
  <si>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</si>
  <si>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</si>
  <si>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</si>
  <si>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</si>
  <si>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</si>
  <si>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</si>
  <si>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</si>
  <si>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</si>
  <si>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</si>
  <si>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</si>
  <si>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>收入合计</t>
  </si>
  <si>
    <t>支出合计</t>
  </si>
  <si>
    <t>2020年一般公共预算收入表</t>
  </si>
  <si>
    <r>
      <t>项</t>
    </r>
    <r>
      <rPr>
        <b/>
        <sz val="12"/>
        <rFont val="宋体"/>
        <family val="0"/>
      </rPr>
      <t>目</t>
    </r>
  </si>
  <si>
    <t>一般公共预算收入合计</t>
  </si>
  <si>
    <t>一、税收收入</t>
  </si>
  <si>
    <t xml:space="preserve">       增值税</t>
  </si>
  <si>
    <t xml:space="preserve">       营业税</t>
  </si>
  <si>
    <t xml:space="preserve">       企业所得税</t>
  </si>
  <si>
    <t xml:space="preserve">       企业所得税退税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</si>
  <si>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</si>
  <si>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</si>
  <si>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</si>
  <si>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</si>
  <si>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</si>
  <si>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</si>
  <si>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</si>
  <si>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</si>
  <si>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</si>
  <si>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</si>
  <si>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</si>
  <si>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     烟叶税</t>
  </si>
  <si>
    <t xml:space="preserve">       其他税收收入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</si>
  <si>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</si>
  <si>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</si>
  <si>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</si>
  <si>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</si>
  <si>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</si>
  <si>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</si>
  <si>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</si>
  <si>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</si>
  <si>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</si>
  <si>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</t>
  </si>
  <si>
    <t>2020年墨脱县一般公共预算税收返还和转移支付表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</si>
  <si>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</si>
  <si>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</si>
  <si>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 xml:space="preserve">  调入预算稳定调节基金</t>
  </si>
  <si>
    <t xml:space="preserve">  一般性转移支付</t>
  </si>
  <si>
    <t xml:space="preserve">  公共财政预算收入  </t>
  </si>
  <si>
    <t xml:space="preserve">  专项转移支付</t>
  </si>
  <si>
    <t xml:space="preserve">  返还性收入</t>
  </si>
  <si>
    <t xml:space="preserve">  返还性支出</t>
  </si>
  <si>
    <t xml:space="preserve">      增值税税收返还收入</t>
  </si>
  <si>
    <t xml:space="preserve">  上解支出</t>
  </si>
  <si>
    <t xml:space="preserve">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</si>
  <si>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</si>
  <si>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</si>
  <si>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</si>
  <si>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</si>
  <si>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基层公检法司转移支付收入</t>
  </si>
  <si>
    <t xml:space="preserve">      城乡义务教育转移支付收入</t>
  </si>
  <si>
    <t xml:space="preserve">      新型农村合作医疗</t>
  </si>
  <si>
    <t xml:space="preserve">      重点生态功能区转移支付收入</t>
  </si>
  <si>
    <t xml:space="preserve">      固定数额补助收入</t>
  </si>
  <si>
    <t xml:space="preserve">      边疆地区转移支付收入</t>
  </si>
  <si>
    <t xml:space="preserve">      其他一般性转移支付收入</t>
  </si>
  <si>
    <t xml:space="preserve">  专项转移支付收入</t>
  </si>
  <si>
    <t xml:space="preserve">      一般公共服务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</si>
  <si>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</si>
  <si>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</si>
  <si>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</si>
  <si>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</si>
  <si>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</si>
  <si>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>2020年度墨脱县社会保险基金收支预算表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</si>
  <si>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</si>
  <si>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</si>
  <si>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</si>
  <si>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</si>
  <si>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</si>
  <si>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</si>
  <si>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</si>
  <si>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</si>
  <si>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</si>
  <si>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</si>
  <si>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</si>
  <si>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</si>
  <si>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</si>
  <si>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</si>
  <si>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</si>
  <si>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</si>
  <si>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</si>
  <si>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</si>
  <si>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</si>
  <si>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</si>
  <si>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</si>
  <si>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</si>
  <si>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备注：墨脱县无社会保险基金收入与支出</t>
  </si>
  <si>
    <t>2020年墨脱县政府采购预算表</t>
  </si>
  <si>
    <t>时间</t>
  </si>
  <si>
    <t>采购单位</t>
  </si>
  <si>
    <t>采购项目</t>
  </si>
  <si>
    <t>预算金额</t>
  </si>
  <si>
    <t>2019年</t>
  </si>
  <si>
    <t>注：年初未预算安排政府采购</t>
  </si>
  <si>
    <t>墨脱县政府本级2020年国有资本经营预算收支总表</t>
  </si>
  <si>
    <t>财资地预01表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</si>
  <si>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</si>
  <si>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</si>
  <si>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</si>
  <si>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</si>
  <si>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</si>
  <si>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2019年执行数</t>
  </si>
  <si>
    <t>省本级</t>
  </si>
  <si>
    <t>地市级及以下</t>
  </si>
  <si>
    <t>栏次</t>
  </si>
  <si>
    <t>一、利润收入</t>
  </si>
  <si>
    <t>一、国有资本经营预算补充社保基金支出</t>
  </si>
  <si>
    <t>二、股利、股息收入</t>
  </si>
  <si>
    <t>二、解决历史遗留问题及改革成本支出</t>
  </si>
  <si>
    <t>三、产权转让收入</t>
  </si>
  <si>
    <t>三、国有企业资本金注入</t>
  </si>
  <si>
    <t>四、清算收入</t>
  </si>
  <si>
    <t>四、国有企业政策性补贴</t>
  </si>
  <si>
    <t>五、国有资本经营预算转移支付收入</t>
  </si>
  <si>
    <t>五、金融国有资本经营预算支出</t>
  </si>
  <si>
    <t>六、其他国有资本经营预算收入</t>
  </si>
  <si>
    <t>六、调出资金</t>
  </si>
  <si>
    <t>七、国有资本经营预算转移支付支出</t>
  </si>
  <si>
    <t>八、其他国有资本经营预算支出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</si>
  <si>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</si>
  <si>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</si>
  <si>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</si>
  <si>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</si>
  <si>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备注：本级政府没有国有资本经营收支预算</t>
  </si>
  <si>
    <t xml:space="preserve">                           墨脱县政府本级2020年国有资本经营收入预算表</t>
  </si>
  <si>
    <t>预算数为执行数的%</t>
  </si>
  <si>
    <t xml:space="preserve">    金融企业利润收入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</si>
  <si>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</si>
  <si>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</si>
  <si>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</si>
  <si>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建材企业利润收入</t>
  </si>
  <si>
    <t xml:space="preserve">    其他国有资本经营预算企业利润收入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</si>
  <si>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</si>
  <si>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</si>
  <si>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</si>
  <si>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</si>
  <si>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</si>
  <si>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</si>
  <si>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</si>
  <si>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</si>
  <si>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</si>
  <si>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 xml:space="preserve">    国有资本经营预算转移支付收入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</si>
  <si>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</si>
  <si>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t>备注：本级政府没有国有资本经营收入预算</t>
  </si>
  <si>
    <t>墨脱县政府本级2020年国有资本经营支出预算表</t>
  </si>
  <si>
    <r>
      <t>费用性支出</t>
    </r>
    <r>
      <rPr>
        <b/>
        <sz val="11"/>
        <rFont val="Times New Roman"/>
        <family val="1"/>
      </rPr>
      <t xml:space="preserve"> </t>
    </r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</si>
  <si>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</si>
  <si>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</si>
  <si>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</si>
  <si>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</si>
  <si>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</si>
  <si>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>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</si>
  <si>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</si>
  <si>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</si>
  <si>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</si>
  <si>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</si>
  <si>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</si>
  <si>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</si>
  <si>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</si>
  <si>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</si>
  <si>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</si>
  <si>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</si>
  <si>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</si>
  <si>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</si>
  <si>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</si>
  <si>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</si>
  <si>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</si>
  <si>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调出资金</t>
  </si>
  <si>
    <t xml:space="preserve">       国有资本经营预算调出资金</t>
  </si>
  <si>
    <t>备注：本级政府没有国有资本经营预算</t>
  </si>
  <si>
    <t>一般公共预算本级支出表</t>
  </si>
  <si>
    <t>县本级支出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</si>
</sst>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;\-#,##0.00;;"/>
    <numFmt numFmtId="179" formatCode="#,##0.00_ "/>
    <numFmt numFmtId="180" formatCode="#,##0.0000"/>
  </numFmts>
  <fonts count="8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22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4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9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0.5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0" borderId="0">
      <alignment/>
      <protection/>
    </xf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</cellStyleXfs>
  <cellXfs count="235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33" borderId="10" xfId="33" applyFont="1" applyFill="1" applyBorder="1" applyAlignment="1">
      <alignment horizontal="left" vertical="center"/>
      <protection/>
    </xf>
    <xf numFmtId="0" fontId="1" fillId="33" borderId="0" xfId="33" applyFont="1" applyFill="1" applyAlignment="1">
      <alignment horizontal="center" vertical="center"/>
      <protection/>
    </xf>
    <xf numFmtId="0" fontId="7" fillId="33" borderId="0" xfId="33" applyFill="1" applyAlignment="1">
      <alignment vertical="center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10" fillId="33" borderId="14" xfId="33" applyFont="1" applyFill="1" applyBorder="1" applyAlignment="1">
      <alignment horizontal="center" vertical="center" wrapText="1"/>
      <protection/>
    </xf>
    <xf numFmtId="0" fontId="10" fillId="33" borderId="14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15" xfId="33" applyFont="1" applyFill="1" applyBorder="1" applyAlignment="1">
      <alignment horizontal="center" vertical="center" wrapText="1"/>
      <protection/>
    </xf>
    <xf numFmtId="0" fontId="10" fillId="33" borderId="15" xfId="33" applyFont="1" applyFill="1" applyBorder="1" applyAlignment="1">
      <alignment horizontal="center" vertical="center"/>
      <protection/>
    </xf>
    <xf numFmtId="0" fontId="1" fillId="33" borderId="15" xfId="33" applyFont="1" applyFill="1" applyBorder="1" applyAlignment="1">
      <alignment horizontal="left" vertical="center"/>
      <protection/>
    </xf>
    <xf numFmtId="0" fontId="1" fillId="33" borderId="15" xfId="33" applyFont="1" applyFill="1" applyBorder="1" applyAlignment="1">
      <alignment horizontal="center" vertical="center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left" vertical="center"/>
      <protection/>
    </xf>
    <xf numFmtId="0" fontId="10" fillId="33" borderId="11" xfId="33" applyFont="1" applyFill="1" applyBorder="1" applyAlignment="1">
      <alignment vertical="center"/>
      <protection/>
    </xf>
    <xf numFmtId="0" fontId="1" fillId="33" borderId="11" xfId="33" applyFont="1" applyFill="1" applyBorder="1" applyAlignment="1">
      <alignment horizontal="center" vertical="center"/>
      <protection/>
    </xf>
    <xf numFmtId="176" fontId="1" fillId="33" borderId="11" xfId="33" applyNumberFormat="1" applyFont="1" applyFill="1" applyBorder="1" applyAlignment="1">
      <alignment horizontal="center" vertical="center"/>
      <protection/>
    </xf>
    <xf numFmtId="0" fontId="1" fillId="33" borderId="11" xfId="33" applyFont="1" applyFill="1" applyBorder="1" applyAlignment="1">
      <alignment horizontal="left" vertical="center"/>
      <protection/>
    </xf>
    <xf numFmtId="0" fontId="11" fillId="33" borderId="16" xfId="33" applyFont="1" applyFill="1" applyBorder="1" applyAlignment="1">
      <alignment vertical="top" wrapText="1"/>
      <protection/>
    </xf>
    <xf numFmtId="0" fontId="9" fillId="33" borderId="0" xfId="33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0" xfId="33" applyFont="1">
      <alignment/>
      <protection/>
    </xf>
    <xf numFmtId="0" fontId="7" fillId="0" borderId="0" xfId="33">
      <alignment/>
      <protection/>
    </xf>
    <xf numFmtId="0" fontId="9" fillId="0" borderId="13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left" vertical="center"/>
      <protection/>
    </xf>
    <xf numFmtId="0" fontId="9" fillId="0" borderId="11" xfId="33" applyFont="1" applyBorder="1" applyAlignment="1">
      <alignment horizontal="left" vertical="center"/>
      <protection/>
    </xf>
    <xf numFmtId="0" fontId="9" fillId="0" borderId="11" xfId="33" applyFont="1" applyBorder="1" applyAlignment="1">
      <alignment vertical="center"/>
      <protection/>
    </xf>
    <xf numFmtId="177" fontId="9" fillId="0" borderId="11" xfId="33" applyNumberFormat="1" applyFont="1" applyBorder="1" applyAlignment="1">
      <alignment horizontal="center" vertical="center"/>
      <protection/>
    </xf>
    <xf numFmtId="0" fontId="9" fillId="34" borderId="17" xfId="33" applyFont="1" applyFill="1" applyBorder="1" applyAlignment="1">
      <alignment horizontal="left" vertical="center"/>
      <protection/>
    </xf>
    <xf numFmtId="0" fontId="12" fillId="0" borderId="11" xfId="33" applyFont="1" applyBorder="1" applyAlignment="1">
      <alignment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9" fillId="0" borderId="0" xfId="33" applyFont="1" applyAlignment="1">
      <alignment horizontal="right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4" fontId="9" fillId="33" borderId="11" xfId="33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righ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1" xfId="0" applyNumberFormat="1" applyFont="1" applyFill="1" applyBorder="1" applyAlignment="1" applyProtection="1">
      <alignment vertical="center"/>
      <protection/>
    </xf>
    <xf numFmtId="3" fontId="9" fillId="36" borderId="11" xfId="0" applyNumberFormat="1" applyFont="1" applyFill="1" applyBorder="1" applyAlignment="1" applyProtection="1">
      <alignment horizontal="right" vertical="center"/>
      <protection/>
    </xf>
    <xf numFmtId="3" fontId="9" fillId="37" borderId="11" xfId="0" applyNumberFormat="1" applyFont="1" applyFill="1" applyBorder="1" applyAlignment="1" applyProtection="1">
      <alignment horizontal="right" vertical="center"/>
      <protection/>
    </xf>
    <xf numFmtId="0" fontId="9" fillId="35" borderId="11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68" applyFont="1" applyFill="1" applyBorder="1" applyAlignment="1">
      <alignment vertical="center"/>
      <protection/>
    </xf>
    <xf numFmtId="0" fontId="7" fillId="0" borderId="0" xfId="68" applyFill="1" applyBorder="1" applyAlignment="1">
      <alignment/>
      <protection/>
    </xf>
    <xf numFmtId="0" fontId="17" fillId="0" borderId="0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15" fillId="0" borderId="22" xfId="68" applyFont="1" applyFill="1" applyBorder="1" applyAlignment="1">
      <alignment horizontal="center" vertical="center"/>
      <protection/>
    </xf>
    <xf numFmtId="0" fontId="15" fillId="0" borderId="23" xfId="68" applyFont="1" applyFill="1" applyBorder="1" applyAlignment="1">
      <alignment horizontal="center" vertical="center"/>
      <protection/>
    </xf>
    <xf numFmtId="0" fontId="15" fillId="0" borderId="11" xfId="68" applyFont="1" applyFill="1" applyBorder="1" applyAlignment="1">
      <alignment horizontal="center" vertical="center"/>
      <protection/>
    </xf>
    <xf numFmtId="0" fontId="10" fillId="0" borderId="11" xfId="68" applyFont="1" applyFill="1" applyBorder="1" applyAlignment="1">
      <alignment horizontal="lef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1" fontId="10" fillId="0" borderId="11" xfId="68" applyNumberFormat="1" applyFont="1" applyFill="1" applyBorder="1" applyAlignment="1" applyProtection="1">
      <alignment vertical="center"/>
      <protection locked="0"/>
    </xf>
    <xf numFmtId="0" fontId="10" fillId="0" borderId="11" xfId="68" applyFont="1" applyFill="1" applyBorder="1" applyAlignment="1">
      <alignment vertical="center"/>
      <protection/>
    </xf>
    <xf numFmtId="1" fontId="1" fillId="0" borderId="11" xfId="68" applyNumberFormat="1" applyFont="1" applyFill="1" applyBorder="1" applyAlignment="1" applyProtection="1">
      <alignment horizontal="left" vertical="center"/>
      <protection locked="0"/>
    </xf>
    <xf numFmtId="0" fontId="1" fillId="0" borderId="11" xfId="68" applyFont="1" applyFill="1" applyBorder="1" applyAlignment="1">
      <alignment vertical="center"/>
      <protection/>
    </xf>
    <xf numFmtId="1" fontId="10" fillId="0" borderId="11" xfId="68" applyNumberFormat="1" applyFont="1" applyFill="1" applyBorder="1" applyAlignment="1" applyProtection="1">
      <alignment horizontal="left" vertical="center"/>
      <protection locked="0"/>
    </xf>
    <xf numFmtId="1" fontId="1" fillId="0" borderId="11" xfId="68" applyNumberFormat="1" applyFont="1" applyFill="1" applyBorder="1" applyAlignment="1" applyProtection="1">
      <alignment vertical="center"/>
      <protection locked="0"/>
    </xf>
    <xf numFmtId="0" fontId="1" fillId="0" borderId="11" xfId="68" applyNumberFormat="1" applyFont="1" applyFill="1" applyBorder="1" applyAlignment="1" applyProtection="1">
      <alignment vertical="center"/>
      <protection locked="0"/>
    </xf>
    <xf numFmtId="3" fontId="1" fillId="0" borderId="11" xfId="68" applyNumberFormat="1" applyFont="1" applyFill="1" applyBorder="1" applyAlignment="1" applyProtection="1">
      <alignment vertical="center"/>
      <protection/>
    </xf>
    <xf numFmtId="0" fontId="1" fillId="0" borderId="11" xfId="68" applyFont="1" applyFill="1" applyBorder="1" applyAlignment="1">
      <alignment horizontal="left" vertical="center"/>
      <protection/>
    </xf>
    <xf numFmtId="0" fontId="1" fillId="0" borderId="11" xfId="68" applyFont="1" applyFill="1" applyBorder="1" applyAlignment="1">
      <alignment horizontal="right" vertical="center"/>
      <protection/>
    </xf>
    <xf numFmtId="3" fontId="10" fillId="0" borderId="11" xfId="68" applyNumberFormat="1" applyFont="1" applyFill="1" applyBorder="1" applyAlignment="1" applyProtection="1">
      <alignment vertical="center"/>
      <protection/>
    </xf>
    <xf numFmtId="3" fontId="1" fillId="0" borderId="11" xfId="68" applyNumberFormat="1" applyFont="1" applyFill="1" applyBorder="1" applyAlignment="1" applyProtection="1">
      <alignment horizontal="left" vertical="center"/>
      <protection/>
    </xf>
    <xf numFmtId="0" fontId="10" fillId="0" borderId="11" xfId="68" applyFont="1" applyFill="1" applyBorder="1" applyAlignment="1">
      <alignment horizontal="distributed" vertical="center"/>
      <protection/>
    </xf>
    <xf numFmtId="0" fontId="18" fillId="0" borderId="0" xfId="68" applyFont="1" applyFill="1" applyBorder="1" applyAlignment="1">
      <alignment horizontal="center" vertical="center"/>
      <protection/>
    </xf>
    <xf numFmtId="0" fontId="15" fillId="0" borderId="11" xfId="68" applyFont="1" applyFill="1" applyBorder="1" applyAlignment="1">
      <alignment horizontal="left" vertical="center"/>
      <protection/>
    </xf>
    <xf numFmtId="177" fontId="15" fillId="0" borderId="11" xfId="68" applyNumberFormat="1" applyFont="1" applyFill="1" applyBorder="1" applyAlignment="1">
      <alignment horizontal="right" vertical="center"/>
      <protection/>
    </xf>
    <xf numFmtId="0" fontId="19" fillId="0" borderId="11" xfId="68" applyFont="1" applyFill="1" applyBorder="1" applyAlignment="1">
      <alignment horizontal="left" vertical="center"/>
      <protection/>
    </xf>
    <xf numFmtId="177" fontId="73" fillId="0" borderId="11" xfId="68" applyNumberFormat="1" applyFont="1" applyFill="1" applyBorder="1" applyAlignment="1">
      <alignment horizontal="right" vertical="center"/>
      <protection/>
    </xf>
    <xf numFmtId="0" fontId="7" fillId="0" borderId="21" xfId="68" applyFont="1" applyFill="1" applyBorder="1" applyAlignment="1">
      <alignment horizontal="left" vertical="center" wrapText="1"/>
      <protection/>
    </xf>
    <xf numFmtId="0" fontId="74" fillId="33" borderId="0" xfId="0" applyFont="1" applyFill="1" applyBorder="1" applyAlignment="1">
      <alignment/>
    </xf>
    <xf numFmtId="0" fontId="16" fillId="33" borderId="0" xfId="68" applyFont="1" applyFill="1" applyAlignment="1">
      <alignment vertical="center"/>
      <protection/>
    </xf>
    <xf numFmtId="0" fontId="7" fillId="33" borderId="0" xfId="68" applyFill="1">
      <alignment/>
      <protection/>
    </xf>
    <xf numFmtId="0" fontId="7" fillId="33" borderId="0" xfId="56" applyFill="1">
      <alignment/>
      <protection/>
    </xf>
    <xf numFmtId="0" fontId="17" fillId="33" borderId="0" xfId="68" applyFont="1" applyFill="1" applyAlignment="1">
      <alignment horizontal="center" vertical="center"/>
      <protection/>
    </xf>
    <xf numFmtId="0" fontId="17" fillId="33" borderId="0" xfId="56" applyFont="1" applyFill="1" applyAlignment="1">
      <alignment horizontal="center" vertical="center"/>
      <protection/>
    </xf>
    <xf numFmtId="0" fontId="7" fillId="33" borderId="0" xfId="68" applyFill="1" applyAlignment="1">
      <alignment horizontal="right"/>
      <protection/>
    </xf>
    <xf numFmtId="0" fontId="22" fillId="33" borderId="22" xfId="68" applyFont="1" applyFill="1" applyBorder="1" applyAlignment="1">
      <alignment horizontal="center" vertical="center"/>
      <protection/>
    </xf>
    <xf numFmtId="0" fontId="22" fillId="33" borderId="19" xfId="68" applyFont="1" applyFill="1" applyBorder="1" applyAlignment="1">
      <alignment horizontal="center" vertical="center"/>
      <protection/>
    </xf>
    <xf numFmtId="0" fontId="22" fillId="33" borderId="22" xfId="56" applyFont="1" applyFill="1" applyBorder="1" applyAlignment="1">
      <alignment horizontal="center" vertical="center"/>
      <protection/>
    </xf>
    <xf numFmtId="0" fontId="15" fillId="33" borderId="11" xfId="68" applyFont="1" applyFill="1" applyBorder="1" applyAlignment="1">
      <alignment horizontal="center" vertical="center"/>
      <protection/>
    </xf>
    <xf numFmtId="0" fontId="10" fillId="33" borderId="15" xfId="56" applyFont="1" applyFill="1" applyBorder="1" applyAlignment="1">
      <alignment horizontal="center" vertical="center"/>
      <protection/>
    </xf>
    <xf numFmtId="3" fontId="1" fillId="33" borderId="11" xfId="68" applyNumberFormat="1" applyFont="1" applyFill="1" applyBorder="1" applyAlignment="1" applyProtection="1">
      <alignment vertical="center"/>
      <protection/>
    </xf>
    <xf numFmtId="0" fontId="1" fillId="33" borderId="11" xfId="68" applyFont="1" applyFill="1" applyBorder="1" applyAlignment="1">
      <alignment vertical="center"/>
      <protection/>
    </xf>
    <xf numFmtId="3" fontId="1" fillId="33" borderId="11" xfId="56" applyNumberFormat="1" applyFont="1" applyFill="1" applyBorder="1" applyAlignment="1" applyProtection="1">
      <alignment vertical="center"/>
      <protection/>
    </xf>
    <xf numFmtId="0" fontId="10" fillId="33" borderId="15" xfId="68" applyFont="1" applyFill="1" applyBorder="1" applyAlignment="1">
      <alignment horizontal="center" vertical="center"/>
      <protection/>
    </xf>
    <xf numFmtId="3" fontId="1" fillId="33" borderId="11" xfId="56" applyNumberFormat="1" applyFont="1" applyFill="1" applyBorder="1" applyAlignment="1" applyProtection="1">
      <alignment horizontal="left" vertical="center"/>
      <protection/>
    </xf>
    <xf numFmtId="3" fontId="20" fillId="33" borderId="11" xfId="68" applyNumberFormat="1" applyFont="1" applyFill="1" applyBorder="1" applyAlignment="1" applyProtection="1">
      <alignment vertical="center"/>
      <protection/>
    </xf>
    <xf numFmtId="177" fontId="7" fillId="33" borderId="11" xfId="68" applyNumberFormat="1" applyFont="1" applyFill="1" applyBorder="1" applyAlignment="1">
      <alignment vertical="center"/>
      <protection/>
    </xf>
    <xf numFmtId="0" fontId="1" fillId="33" borderId="11" xfId="56" applyFont="1" applyFill="1" applyBorder="1" applyAlignment="1">
      <alignment horizontal="left" vertical="center"/>
      <protection/>
    </xf>
    <xf numFmtId="0" fontId="7" fillId="33" borderId="11" xfId="68" applyFont="1" applyFill="1" applyBorder="1" applyAlignment="1">
      <alignment vertical="center"/>
      <protection/>
    </xf>
    <xf numFmtId="177" fontId="7" fillId="33" borderId="11" xfId="68" applyNumberFormat="1" applyFont="1" applyFill="1" applyBorder="1" applyAlignment="1">
      <alignment horizontal="right" vertical="center"/>
      <protection/>
    </xf>
    <xf numFmtId="3" fontId="1" fillId="33" borderId="11" xfId="68" applyNumberFormat="1" applyFont="1" applyFill="1" applyBorder="1" applyAlignment="1" applyProtection="1">
      <alignment horizontal="left" vertical="center"/>
      <protection/>
    </xf>
    <xf numFmtId="0" fontId="20" fillId="33" borderId="11" xfId="56" applyFont="1" applyFill="1" applyBorder="1" applyAlignment="1">
      <alignment horizontal="left" vertical="center"/>
      <protection/>
    </xf>
    <xf numFmtId="0" fontId="10" fillId="33" borderId="11" xfId="68" applyFont="1" applyFill="1" applyBorder="1" applyAlignment="1">
      <alignment horizontal="distributed" vertical="center"/>
      <protection/>
    </xf>
    <xf numFmtId="0" fontId="74" fillId="0" borderId="0" xfId="0" applyFont="1" applyFill="1" applyBorder="1" applyAlignment="1">
      <alignment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vertical="center"/>
      <protection/>
    </xf>
    <xf numFmtId="0" fontId="23" fillId="0" borderId="0" xfId="67" applyNumberFormat="1" applyFont="1" applyFill="1" applyBorder="1" applyAlignment="1" applyProtection="1">
      <alignment horizontal="center" vertical="center"/>
      <protection/>
    </xf>
    <xf numFmtId="0" fontId="24" fillId="0" borderId="10" xfId="67" applyNumberFormat="1" applyFont="1" applyFill="1" applyBorder="1" applyAlignment="1" applyProtection="1">
      <alignment horizontal="right" vertical="center"/>
      <protection/>
    </xf>
    <xf numFmtId="0" fontId="25" fillId="0" borderId="13" xfId="67" applyNumberFormat="1" applyFont="1" applyFill="1" applyBorder="1" applyAlignment="1" applyProtection="1">
      <alignment horizontal="center" vertical="center"/>
      <protection/>
    </xf>
    <xf numFmtId="0" fontId="25" fillId="0" borderId="11" xfId="67" applyNumberFormat="1" applyFont="1" applyFill="1" applyBorder="1" applyAlignment="1" applyProtection="1">
      <alignment horizontal="center" vertical="center" wrapText="1"/>
      <protection/>
    </xf>
    <xf numFmtId="0" fontId="26" fillId="0" borderId="11" xfId="67" applyNumberFormat="1" applyFont="1" applyFill="1" applyBorder="1" applyAlignment="1" applyProtection="1">
      <alignment horizontal="center" vertical="center"/>
      <protection/>
    </xf>
    <xf numFmtId="0" fontId="25" fillId="0" borderId="11" xfId="67" applyNumberFormat="1" applyFont="1" applyFill="1" applyBorder="1" applyAlignment="1" applyProtection="1">
      <alignment horizontal="center" vertical="center"/>
      <protection/>
    </xf>
    <xf numFmtId="0" fontId="25" fillId="0" borderId="15" xfId="67" applyNumberFormat="1" applyFont="1" applyFill="1" applyBorder="1" applyAlignment="1" applyProtection="1">
      <alignment horizontal="center" vertical="center"/>
      <protection/>
    </xf>
    <xf numFmtId="0" fontId="25" fillId="34" borderId="11" xfId="67" applyNumberFormat="1" applyFont="1" applyFill="1" applyBorder="1" applyAlignment="1" applyProtection="1">
      <alignment horizontal="center" vertical="center" wrapText="1"/>
      <protection/>
    </xf>
    <xf numFmtId="178" fontId="24" fillId="38" borderId="11" xfId="67" applyNumberFormat="1" applyFont="1" applyFill="1" applyBorder="1" applyAlignment="1" applyProtection="1">
      <alignment horizontal="right" vertical="center"/>
      <protection/>
    </xf>
    <xf numFmtId="178" fontId="24" fillId="34" borderId="11" xfId="67" applyNumberFormat="1" applyFont="1" applyFill="1" applyBorder="1" applyAlignment="1" applyProtection="1">
      <alignment horizontal="right" vertical="center"/>
      <protection/>
    </xf>
    <xf numFmtId="0" fontId="24" fillId="34" borderId="11" xfId="67" applyNumberFormat="1" applyFont="1" applyFill="1" applyBorder="1" applyAlignment="1" applyProtection="1">
      <alignment horizontal="center" vertical="center"/>
      <protection/>
    </xf>
    <xf numFmtId="179" fontId="24" fillId="34" borderId="11" xfId="67" applyNumberFormat="1" applyFont="1" applyFill="1" applyBorder="1" applyAlignment="1" applyProtection="1">
      <alignment horizontal="right" vertical="center"/>
      <protection/>
    </xf>
    <xf numFmtId="0" fontId="25" fillId="34" borderId="11" xfId="67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75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left" vertical="center"/>
    </xf>
    <xf numFmtId="177" fontId="76" fillId="0" borderId="11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vertical="center"/>
    </xf>
    <xf numFmtId="0" fontId="78" fillId="0" borderId="11" xfId="0" applyFont="1" applyBorder="1" applyAlignment="1">
      <alignment horizontal="center" vertical="center"/>
    </xf>
    <xf numFmtId="177" fontId="76" fillId="0" borderId="11" xfId="0" applyNumberFormat="1" applyFont="1" applyBorder="1" applyAlignment="1">
      <alignment horizontal="left" vertical="center"/>
    </xf>
    <xf numFmtId="0" fontId="77" fillId="0" borderId="21" xfId="0" applyFont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70" fillId="0" borderId="11" xfId="0" applyNumberFormat="1" applyFont="1" applyBorder="1" applyAlignment="1">
      <alignment horizontal="left" vertical="center" wrapText="1"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Border="1" applyAlignment="1">
      <alignment horizontal="center" vertical="center"/>
    </xf>
    <xf numFmtId="49" fontId="70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0" fillId="0" borderId="15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/>
    </xf>
    <xf numFmtId="0" fontId="7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left" vertical="center"/>
    </xf>
    <xf numFmtId="179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0" fontId="5" fillId="34" borderId="11" xfId="0" applyFont="1" applyFill="1" applyBorder="1" applyAlignment="1">
      <alignment horizontal="left" vertical="center"/>
    </xf>
    <xf numFmtId="176" fontId="5" fillId="34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B5" sqref="B5"/>
    </sheetView>
  </sheetViews>
  <sheetFormatPr defaultColWidth="6.7109375" defaultRowHeight="12.75" customHeight="1"/>
  <cols>
    <col min="1" max="1" width="16.00390625" style="198" customWidth="1"/>
    <col min="2" max="2" width="12.57421875" style="198" customWidth="1"/>
    <col min="3" max="3" width="24.57421875" style="198" customWidth="1"/>
    <col min="4" max="4" width="11.421875" style="198" customWidth="1"/>
    <col min="5" max="5" width="22.8515625" style="198" customWidth="1"/>
    <col min="6" max="6" width="10.28125" style="198" customWidth="1"/>
    <col min="7" max="7" width="19.421875" style="198" customWidth="1"/>
    <col min="8" max="8" width="12.421875" style="198" customWidth="1"/>
    <col min="9" max="16384" width="6.7109375" style="198" customWidth="1"/>
  </cols>
  <sheetData>
    <row r="1" spans="1:8" ht="28.5" customHeight="1">
      <c r="A1" s="199" t="s">
        <v>0</v>
      </c>
      <c r="B1" s="200"/>
      <c r="C1" s="200"/>
      <c r="D1" s="200"/>
      <c r="E1" s="200"/>
      <c r="F1" s="200"/>
      <c r="G1" s="200"/>
      <c r="H1" s="200"/>
    </row>
    <row r="2" spans="1:8" ht="12.75" customHeight="1">
      <c r="A2" s="201"/>
      <c r="H2" s="202" t="s">
        <v>1</v>
      </c>
    </row>
    <row r="3" spans="1:8" ht="22.5" customHeight="1">
      <c r="A3" s="203" t="s">
        <v>2</v>
      </c>
      <c r="B3" s="203"/>
      <c r="C3" s="204" t="s">
        <v>3</v>
      </c>
      <c r="D3" s="205"/>
      <c r="E3" s="203" t="s">
        <v>4</v>
      </c>
      <c r="F3" s="203"/>
      <c r="G3" s="203" t="s">
        <v>5</v>
      </c>
      <c r="H3" s="203"/>
    </row>
    <row r="4" spans="1:8" ht="12.75" customHeight="1">
      <c r="A4" s="206" t="s">
        <v>6</v>
      </c>
      <c r="B4" s="207" t="s">
        <v>7</v>
      </c>
      <c r="C4" s="206" t="s">
        <v>6</v>
      </c>
      <c r="D4" s="207" t="s">
        <v>7</v>
      </c>
      <c r="E4" s="207" t="s">
        <v>8</v>
      </c>
      <c r="F4" s="203" t="s">
        <v>7</v>
      </c>
      <c r="G4" s="207" t="s">
        <v>8</v>
      </c>
      <c r="H4" s="203" t="s">
        <v>7</v>
      </c>
    </row>
    <row r="5" spans="1:8" ht="22.5" customHeight="1">
      <c r="A5" s="208" t="s">
        <v>9</v>
      </c>
      <c r="B5" s="99">
        <v>46315.94</v>
      </c>
      <c r="C5" s="209" t="s">
        <v>10</v>
      </c>
      <c r="D5" s="197">
        <f>SUM(D6:D10)</f>
        <v>27971.86</v>
      </c>
      <c r="E5" s="210" t="s">
        <v>11</v>
      </c>
      <c r="F5" s="211">
        <v>17612.37</v>
      </c>
      <c r="G5" s="212" t="s">
        <v>12</v>
      </c>
      <c r="H5" s="181">
        <v>25782.12</v>
      </c>
    </row>
    <row r="6" spans="1:8" ht="22.5" customHeight="1">
      <c r="A6" s="213" t="s">
        <v>13</v>
      </c>
      <c r="B6" s="197"/>
      <c r="C6" s="214" t="s">
        <v>14</v>
      </c>
      <c r="D6" s="197">
        <v>22296.21</v>
      </c>
      <c r="E6" s="215" t="s">
        <v>15</v>
      </c>
      <c r="F6" s="211">
        <v>0</v>
      </c>
      <c r="G6" s="216" t="s">
        <v>16</v>
      </c>
      <c r="H6" s="181">
        <v>2131.24</v>
      </c>
    </row>
    <row r="7" spans="1:8" ht="22.5" customHeight="1">
      <c r="A7" s="213"/>
      <c r="B7" s="197"/>
      <c r="C7" s="214" t="s">
        <v>17</v>
      </c>
      <c r="D7" s="197">
        <v>3485.91</v>
      </c>
      <c r="E7" s="215" t="s">
        <v>18</v>
      </c>
      <c r="F7" s="211">
        <v>53</v>
      </c>
      <c r="G7" s="216" t="s">
        <v>19</v>
      </c>
      <c r="H7" s="181">
        <v>58.5</v>
      </c>
    </row>
    <row r="8" spans="1:8" ht="22.5" customHeight="1">
      <c r="A8" s="213"/>
      <c r="B8" s="197"/>
      <c r="C8" s="214" t="s">
        <v>20</v>
      </c>
      <c r="D8" s="197">
        <v>1885.79</v>
      </c>
      <c r="E8" s="215" t="s">
        <v>21</v>
      </c>
      <c r="F8" s="211">
        <v>5244.41</v>
      </c>
      <c r="G8" s="217" t="s">
        <v>22</v>
      </c>
      <c r="H8" s="181">
        <v>104.8</v>
      </c>
    </row>
    <row r="9" spans="1:8" ht="22.5" customHeight="1">
      <c r="A9" s="213"/>
      <c r="B9" s="197"/>
      <c r="C9" s="214" t="s">
        <v>23</v>
      </c>
      <c r="D9" s="197">
        <v>245.45</v>
      </c>
      <c r="E9" s="215" t="s">
        <v>24</v>
      </c>
      <c r="F9" s="211">
        <v>854.71</v>
      </c>
      <c r="G9" s="216" t="s">
        <v>25</v>
      </c>
      <c r="H9" s="181">
        <v>0</v>
      </c>
    </row>
    <row r="10" spans="1:8" ht="22.5" customHeight="1">
      <c r="A10" s="213"/>
      <c r="B10" s="197"/>
      <c r="C10" s="218" t="s">
        <v>26</v>
      </c>
      <c r="D10" s="197">
        <v>58.5</v>
      </c>
      <c r="E10" s="215" t="s">
        <v>27</v>
      </c>
      <c r="F10" s="211">
        <v>24</v>
      </c>
      <c r="G10" s="217" t="s">
        <v>28</v>
      </c>
      <c r="H10" s="181">
        <v>18239.28</v>
      </c>
    </row>
    <row r="11" spans="1:8" ht="22.5" customHeight="1">
      <c r="A11" s="213"/>
      <c r="B11" s="197"/>
      <c r="C11" s="209" t="s">
        <v>29</v>
      </c>
      <c r="D11" s="197">
        <v>18344.08</v>
      </c>
      <c r="E11" s="215" t="s">
        <v>30</v>
      </c>
      <c r="F11" s="211">
        <v>753.78</v>
      </c>
      <c r="G11" s="217" t="s">
        <v>31</v>
      </c>
      <c r="H11" s="181">
        <v>0</v>
      </c>
    </row>
    <row r="12" spans="1:8" ht="22.5" customHeight="1">
      <c r="A12" s="213"/>
      <c r="B12" s="219"/>
      <c r="C12" s="209" t="s">
        <v>32</v>
      </c>
      <c r="D12" s="197">
        <v>0</v>
      </c>
      <c r="E12" s="215" t="s">
        <v>33</v>
      </c>
      <c r="F12" s="211">
        <v>1746.99</v>
      </c>
      <c r="G12" s="217" t="s">
        <v>34</v>
      </c>
      <c r="H12" s="181">
        <v>0</v>
      </c>
    </row>
    <row r="13" spans="1:8" ht="22.5" customHeight="1">
      <c r="A13" s="213"/>
      <c r="B13" s="219"/>
      <c r="C13" s="209" t="s">
        <v>35</v>
      </c>
      <c r="D13" s="197">
        <v>18344.08</v>
      </c>
      <c r="E13" s="215" t="s">
        <v>36</v>
      </c>
      <c r="F13" s="211">
        <v>4076.19</v>
      </c>
      <c r="G13" s="217" t="s">
        <v>37</v>
      </c>
      <c r="H13" s="181">
        <v>0</v>
      </c>
    </row>
    <row r="14" spans="1:8" ht="22.5" customHeight="1">
      <c r="A14" s="213"/>
      <c r="B14" s="219"/>
      <c r="C14" s="209" t="s">
        <v>38</v>
      </c>
      <c r="D14" s="197">
        <v>0</v>
      </c>
      <c r="E14" s="215" t="s">
        <v>39</v>
      </c>
      <c r="F14" s="211">
        <v>190.66</v>
      </c>
      <c r="G14" s="220" t="s">
        <v>40</v>
      </c>
      <c r="H14" s="191"/>
    </row>
    <row r="15" spans="1:8" ht="22.5" customHeight="1">
      <c r="A15" s="213"/>
      <c r="B15" s="219"/>
      <c r="C15" s="209" t="s">
        <v>41</v>
      </c>
      <c r="D15" s="221"/>
      <c r="E15" s="215" t="s">
        <v>42</v>
      </c>
      <c r="F15" s="211">
        <v>775.38</v>
      </c>
      <c r="G15" s="217"/>
      <c r="H15" s="222"/>
    </row>
    <row r="16" spans="1:8" ht="22.5" customHeight="1">
      <c r="A16" s="213"/>
      <c r="B16" s="219"/>
      <c r="C16" s="209" t="s">
        <v>43</v>
      </c>
      <c r="D16" s="221"/>
      <c r="E16" s="215" t="s">
        <v>44</v>
      </c>
      <c r="F16" s="211">
        <v>11280.65</v>
      </c>
      <c r="G16" s="223"/>
      <c r="H16" s="224"/>
    </row>
    <row r="17" spans="1:8" ht="22.5" customHeight="1">
      <c r="A17" s="213"/>
      <c r="B17" s="219"/>
      <c r="C17" s="209" t="s">
        <v>45</v>
      </c>
      <c r="D17" s="221"/>
      <c r="E17" s="215" t="s">
        <v>46</v>
      </c>
      <c r="F17" s="211">
        <v>372.96</v>
      </c>
      <c r="G17" s="223"/>
      <c r="H17" s="191"/>
    </row>
    <row r="18" spans="1:8" ht="22.5" customHeight="1">
      <c r="A18" s="213"/>
      <c r="B18" s="219"/>
      <c r="C18" s="209"/>
      <c r="D18" s="221"/>
      <c r="E18" s="215" t="s">
        <v>47</v>
      </c>
      <c r="F18" s="211">
        <v>0</v>
      </c>
      <c r="G18" s="223"/>
      <c r="H18" s="191"/>
    </row>
    <row r="19" spans="1:8" ht="22.5" customHeight="1">
      <c r="A19" s="213"/>
      <c r="B19" s="219"/>
      <c r="C19" s="209"/>
      <c r="D19" s="221"/>
      <c r="E19" s="215" t="s">
        <v>48</v>
      </c>
      <c r="F19" s="211">
        <v>0</v>
      </c>
      <c r="G19" s="223"/>
      <c r="H19" s="191"/>
    </row>
    <row r="20" spans="1:8" ht="22.5" customHeight="1">
      <c r="A20" s="213"/>
      <c r="B20" s="219"/>
      <c r="C20" s="209"/>
      <c r="D20" s="221"/>
      <c r="E20" s="215" t="s">
        <v>49</v>
      </c>
      <c r="F20" s="211"/>
      <c r="G20" s="223"/>
      <c r="H20" s="191"/>
    </row>
    <row r="21" spans="1:8" ht="22.5" customHeight="1">
      <c r="A21" s="213"/>
      <c r="B21" s="219"/>
      <c r="C21" s="209"/>
      <c r="D21" s="221"/>
      <c r="E21" s="215" t="s">
        <v>50</v>
      </c>
      <c r="F21" s="211">
        <v>0</v>
      </c>
      <c r="G21" s="223"/>
      <c r="H21" s="191"/>
    </row>
    <row r="22" spans="1:8" ht="22.5" customHeight="1">
      <c r="A22" s="213"/>
      <c r="B22" s="219"/>
      <c r="C22" s="209"/>
      <c r="D22" s="221"/>
      <c r="E22" s="215" t="s">
        <v>51</v>
      </c>
      <c r="F22" s="211">
        <v>365.2</v>
      </c>
      <c r="G22" s="223"/>
      <c r="H22" s="191"/>
    </row>
    <row r="23" spans="1:8" ht="22.5" customHeight="1">
      <c r="A23" s="213"/>
      <c r="B23" s="219"/>
      <c r="C23" s="225"/>
      <c r="D23" s="225"/>
      <c r="E23" s="215" t="s">
        <v>52</v>
      </c>
      <c r="F23" s="211">
        <v>0</v>
      </c>
      <c r="G23" s="223"/>
      <c r="H23" s="191"/>
    </row>
    <row r="24" spans="1:8" ht="22.5" customHeight="1">
      <c r="A24" s="213"/>
      <c r="B24" s="219"/>
      <c r="C24" s="226"/>
      <c r="D24" s="226"/>
      <c r="E24" s="215" t="s">
        <v>53</v>
      </c>
      <c r="F24" s="211">
        <v>150</v>
      </c>
      <c r="G24" s="223"/>
      <c r="H24" s="191"/>
    </row>
    <row r="25" spans="1:8" ht="22.5" customHeight="1">
      <c r="A25" s="213"/>
      <c r="B25" s="219"/>
      <c r="C25" s="226"/>
      <c r="D25" s="226"/>
      <c r="E25" s="215" t="s">
        <v>54</v>
      </c>
      <c r="F25" s="211">
        <v>399.84</v>
      </c>
      <c r="G25" s="223"/>
      <c r="H25" s="191"/>
    </row>
    <row r="26" spans="1:8" ht="22.5" customHeight="1">
      <c r="A26" s="213"/>
      <c r="B26" s="219"/>
      <c r="C26" s="226"/>
      <c r="D26" s="226"/>
      <c r="E26" s="215" t="s">
        <v>55</v>
      </c>
      <c r="F26" s="211">
        <v>470</v>
      </c>
      <c r="G26" s="223"/>
      <c r="H26" s="191"/>
    </row>
    <row r="27" spans="1:8" ht="22.5" customHeight="1">
      <c r="A27" s="213"/>
      <c r="B27" s="219"/>
      <c r="C27" s="226"/>
      <c r="D27" s="226"/>
      <c r="E27" s="215" t="s">
        <v>56</v>
      </c>
      <c r="F27" s="211">
        <v>1841</v>
      </c>
      <c r="G27" s="223"/>
      <c r="H27" s="191"/>
    </row>
    <row r="28" spans="1:8" ht="22.5" customHeight="1">
      <c r="A28" s="213"/>
      <c r="B28" s="219"/>
      <c r="C28" s="226"/>
      <c r="D28" s="226"/>
      <c r="E28" s="227" t="s">
        <v>57</v>
      </c>
      <c r="F28" s="197">
        <v>0</v>
      </c>
      <c r="G28" s="223"/>
      <c r="H28" s="191"/>
    </row>
    <row r="29" spans="1:8" ht="22.5" customHeight="1">
      <c r="A29" s="228" t="s">
        <v>58</v>
      </c>
      <c r="B29" s="197">
        <v>46315.94</v>
      </c>
      <c r="C29" s="228" t="s">
        <v>59</v>
      </c>
      <c r="D29" s="197">
        <f>SUM(D5,D11)</f>
        <v>46315.94</v>
      </c>
      <c r="E29" s="228" t="s">
        <v>59</v>
      </c>
      <c r="F29" s="229">
        <f>SUM(F5:F28)</f>
        <v>46211.13999999999</v>
      </c>
      <c r="G29" s="228" t="s">
        <v>59</v>
      </c>
      <c r="H29" s="230">
        <f>SUM(H5:H14)</f>
        <v>46315.94</v>
      </c>
    </row>
    <row r="30" spans="1:8" ht="22.5" customHeight="1">
      <c r="A30" s="228"/>
      <c r="B30" s="231"/>
      <c r="C30" s="231"/>
      <c r="D30" s="231"/>
      <c r="E30" s="232"/>
      <c r="F30" s="233"/>
      <c r="G30" s="232"/>
      <c r="H30" s="233"/>
    </row>
    <row r="31" spans="1:8" ht="22.5" customHeight="1">
      <c r="A31" s="228"/>
      <c r="B31" s="231"/>
      <c r="C31" s="231"/>
      <c r="D31" s="231"/>
      <c r="E31" s="228" t="s">
        <v>60</v>
      </c>
      <c r="F31" s="230">
        <v>0</v>
      </c>
      <c r="G31" s="228"/>
      <c r="H31" s="234"/>
    </row>
    <row r="32" spans="1:8" ht="22.5" customHeight="1">
      <c r="A32" s="228"/>
      <c r="B32" s="231"/>
      <c r="C32" s="231"/>
      <c r="D32" s="231"/>
      <c r="E32" s="228" t="s">
        <v>61</v>
      </c>
      <c r="F32" s="230">
        <v>104.8</v>
      </c>
      <c r="G32" s="228"/>
      <c r="H32" s="234"/>
    </row>
    <row r="33" spans="1:8" ht="22.5" customHeight="1">
      <c r="A33" s="228"/>
      <c r="B33" s="231"/>
      <c r="C33" s="231"/>
      <c r="D33" s="231"/>
      <c r="E33" s="228" t="s">
        <v>62</v>
      </c>
      <c r="F33" s="230">
        <v>0</v>
      </c>
      <c r="G33" s="228"/>
      <c r="H33" s="234"/>
    </row>
    <row r="34" spans="1:8" ht="22.5" customHeight="1">
      <c r="A34" s="228"/>
      <c r="B34" s="231"/>
      <c r="C34" s="231"/>
      <c r="D34" s="231"/>
      <c r="E34" s="228"/>
      <c r="F34" s="234"/>
      <c r="G34" s="228"/>
      <c r="H34" s="234"/>
    </row>
    <row r="35" spans="1:8" ht="22.5" customHeight="1">
      <c r="A35" s="228"/>
      <c r="B35" s="231"/>
      <c r="C35" s="231"/>
      <c r="D35" s="231"/>
      <c r="E35" s="228"/>
      <c r="F35" s="234"/>
      <c r="G35" s="228"/>
      <c r="H35" s="234"/>
    </row>
    <row r="36" spans="1:8" ht="22.5" customHeight="1">
      <c r="A36" s="228" t="s">
        <v>63</v>
      </c>
      <c r="B36" s="231">
        <f>B29</f>
        <v>46315.94</v>
      </c>
      <c r="C36" s="228" t="s">
        <v>64</v>
      </c>
      <c r="D36" s="231">
        <f>D29</f>
        <v>46315.94</v>
      </c>
      <c r="E36" s="228" t="s">
        <v>64</v>
      </c>
      <c r="F36" s="234">
        <f>SUM(F5:F27,F31:F33)</f>
        <v>46315.939999999995</v>
      </c>
      <c r="G36" s="228" t="s">
        <v>64</v>
      </c>
      <c r="H36" s="234">
        <f>H29</f>
        <v>46315.94</v>
      </c>
    </row>
    <row r="37" ht="12.75" customHeight="1">
      <c r="A37" s="201"/>
    </row>
    <row r="38" ht="12.75" customHeight="1">
      <c r="A38" s="201"/>
    </row>
    <row r="39" ht="12.75" customHeight="1">
      <c r="A39" s="201"/>
    </row>
    <row r="40" ht="12.75" customHeight="1">
      <c r="A40" s="201"/>
    </row>
  </sheetData>
  <sheetProtection/>
  <mergeCells count="4">
    <mergeCell ref="A3:B3"/>
    <mergeCell ref="C3:D3"/>
    <mergeCell ref="E3:F3"/>
    <mergeCell ref="G3:H3"/>
  </mergeCells>
  <printOptions/>
  <pageMargins left="0.7" right="0.7" top="0.75" bottom="0.75" header="0.3" footer="0.3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:J1"/>
    </sheetView>
  </sheetViews>
  <sheetFormatPr defaultColWidth="12.140625" defaultRowHeight="15" customHeight="1"/>
  <cols>
    <col min="1" max="1" width="30.00390625" style="12" customWidth="1"/>
    <col min="2" max="2" width="13.140625" style="12" customWidth="1"/>
    <col min="3" max="3" width="12.140625" style="12" customWidth="1"/>
    <col min="4" max="4" width="12.421875" style="12" customWidth="1"/>
    <col min="5" max="5" width="13.140625" style="12" customWidth="1"/>
    <col min="6" max="6" width="12.28125" style="12" customWidth="1"/>
    <col min="7" max="7" width="11.8515625" style="12" customWidth="1"/>
    <col min="8" max="9" width="12.57421875" style="12" customWidth="1"/>
    <col min="10" max="10" width="12.421875" style="12" customWidth="1"/>
    <col min="11" max="16384" width="12.140625" style="12" customWidth="1"/>
  </cols>
  <sheetData>
    <row r="1" spans="1:10" ht="33.75" customHeight="1">
      <c r="A1" s="81" t="s">
        <v>593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6.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3.5" customHeight="1">
      <c r="A4" s="83" t="s">
        <v>594</v>
      </c>
      <c r="B4" s="84" t="s">
        <v>418</v>
      </c>
      <c r="C4" s="84" t="s">
        <v>595</v>
      </c>
      <c r="D4" s="84" t="s">
        <v>596</v>
      </c>
      <c r="E4" s="84" t="s">
        <v>597</v>
      </c>
      <c r="F4" s="84" t="s">
        <v>598</v>
      </c>
      <c r="G4" s="84" t="s">
        <v>599</v>
      </c>
      <c r="H4" s="84" t="s">
        <v>600</v>
      </c>
      <c r="I4" s="84" t="s">
        <v>601</v>
      </c>
      <c r="J4" s="84" t="s">
        <v>602</v>
      </c>
    </row>
    <row r="5" spans="1:10" ht="16.5" customHeight="1">
      <c r="A5" s="85" t="s">
        <v>603</v>
      </c>
      <c r="B5" s="86">
        <f aca="true" t="shared" si="0" ref="B5:B17">SUM(C5:J5)</f>
        <v>0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</row>
    <row r="6" spans="1:10" ht="16.5" customHeight="1">
      <c r="A6" s="88" t="s">
        <v>604</v>
      </c>
      <c r="B6" s="86">
        <f t="shared" si="0"/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</row>
    <row r="7" spans="1:10" ht="15" customHeight="1">
      <c r="A7" s="88" t="s">
        <v>605</v>
      </c>
      <c r="B7" s="86">
        <f t="shared" si="0"/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</row>
    <row r="8" spans="1:10" ht="15" customHeight="1">
      <c r="A8" s="88" t="s">
        <v>606</v>
      </c>
      <c r="B8" s="86">
        <f t="shared" si="0"/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</row>
    <row r="9" spans="1:10" ht="16.5" customHeight="1">
      <c r="A9" s="88" t="s">
        <v>607</v>
      </c>
      <c r="B9" s="86">
        <f t="shared" si="0"/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</row>
    <row r="10" spans="1:10" ht="16.5" customHeight="1">
      <c r="A10" s="88" t="s">
        <v>608</v>
      </c>
      <c r="B10" s="86">
        <f t="shared" si="0"/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</row>
    <row r="11" spans="1:10" ht="16.5" customHeight="1">
      <c r="A11" s="88" t="s">
        <v>609</v>
      </c>
      <c r="B11" s="86">
        <f t="shared" si="0"/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0" ht="16.5" customHeight="1">
      <c r="A12" s="85" t="s">
        <v>610</v>
      </c>
      <c r="B12" s="86">
        <f t="shared" si="0"/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16.5" customHeight="1">
      <c r="A13" s="88" t="s">
        <v>611</v>
      </c>
      <c r="B13" s="86">
        <f t="shared" si="0"/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</row>
    <row r="14" spans="1:10" ht="16.5" customHeight="1">
      <c r="A14" s="88" t="s">
        <v>612</v>
      </c>
      <c r="B14" s="86">
        <f t="shared" si="0"/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16.5" customHeight="1">
      <c r="A15" s="88" t="s">
        <v>613</v>
      </c>
      <c r="B15" s="86">
        <f t="shared" si="0"/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</row>
    <row r="16" spans="1:10" ht="16.5" customHeight="1">
      <c r="A16" s="85" t="s">
        <v>614</v>
      </c>
      <c r="B16" s="86">
        <f t="shared" si="0"/>
        <v>0</v>
      </c>
      <c r="C16" s="86">
        <f aca="true" t="shared" si="1" ref="C16:J16">SUM(C5)-SUM(C12)</f>
        <v>0</v>
      </c>
      <c r="D16" s="86">
        <f t="shared" si="1"/>
        <v>0</v>
      </c>
      <c r="E16" s="86">
        <f t="shared" si="1"/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</row>
    <row r="17" spans="1:10" ht="16.5" customHeight="1">
      <c r="A17" s="85" t="s">
        <v>615</v>
      </c>
      <c r="B17" s="86">
        <f t="shared" si="0"/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ht="15" customHeight="1">
      <c r="A18" s="89" t="s">
        <v>616</v>
      </c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00390625" defaultRowHeight="15"/>
  <cols>
    <col min="1" max="4" width="24.421875" style="0" customWidth="1"/>
    <col min="5" max="5" width="21.57421875" style="0" customWidth="1"/>
  </cols>
  <sheetData>
    <row r="1" spans="1:5" ht="38.25" customHeight="1">
      <c r="A1" s="78" t="s">
        <v>617</v>
      </c>
      <c r="B1" s="78"/>
      <c r="C1" s="78"/>
      <c r="D1" s="78"/>
      <c r="E1" s="78"/>
    </row>
    <row r="2" spans="1:5" ht="42" customHeight="1">
      <c r="A2" s="79" t="s">
        <v>618</v>
      </c>
      <c r="B2" s="79" t="s">
        <v>619</v>
      </c>
      <c r="C2" s="79" t="s">
        <v>620</v>
      </c>
      <c r="D2" s="79" t="s">
        <v>621</v>
      </c>
      <c r="E2" s="79" t="s">
        <v>69</v>
      </c>
    </row>
    <row r="3" spans="1:5" ht="42" customHeight="1">
      <c r="A3" s="79" t="s">
        <v>622</v>
      </c>
      <c r="B3" s="79"/>
      <c r="C3" s="79"/>
      <c r="D3" s="79"/>
      <c r="E3" s="79"/>
    </row>
    <row r="4" spans="1:5" ht="42" customHeight="1">
      <c r="A4" s="79"/>
      <c r="B4" s="79"/>
      <c r="C4" s="79"/>
      <c r="D4" s="79"/>
      <c r="E4" s="79"/>
    </row>
    <row r="5" spans="1:5" ht="42" customHeight="1">
      <c r="A5" s="79"/>
      <c r="B5" s="79"/>
      <c r="C5" s="79"/>
      <c r="D5" s="79"/>
      <c r="E5" s="79"/>
    </row>
    <row r="6" spans="1:5" ht="42" customHeight="1">
      <c r="A6" s="79"/>
      <c r="B6" s="79"/>
      <c r="C6" s="79"/>
      <c r="D6" s="79"/>
      <c r="E6" s="79"/>
    </row>
    <row r="7" spans="1:5" ht="42" customHeight="1">
      <c r="A7" s="79"/>
      <c r="B7" s="79"/>
      <c r="C7" s="79"/>
      <c r="D7" s="79"/>
      <c r="E7" s="79"/>
    </row>
    <row r="8" spans="1:5" ht="42" customHeight="1">
      <c r="A8" s="79"/>
      <c r="B8" s="79"/>
      <c r="C8" s="79"/>
      <c r="D8" s="79"/>
      <c r="E8" s="79"/>
    </row>
    <row r="9" spans="1:5" ht="24" customHeight="1">
      <c r="A9" s="80" t="s">
        <v>623</v>
      </c>
      <c r="B9" s="80"/>
      <c r="C9" s="80"/>
      <c r="D9" s="80"/>
      <c r="E9" s="80"/>
    </row>
  </sheetData>
  <sheetProtection/>
  <mergeCells count="2">
    <mergeCell ref="A1:E1"/>
    <mergeCell ref="A9:E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="70" zoomScaleNormal="70" zoomScaleSheetLayoutView="100" workbookViewId="0" topLeftCell="A1">
      <selection activeCell="N5" sqref="N5:P5"/>
    </sheetView>
  </sheetViews>
  <sheetFormatPr defaultColWidth="9.00390625" defaultRowHeight="15"/>
  <cols>
    <col min="1" max="1" width="35.7109375" style="56" bestFit="1" customWidth="1"/>
    <col min="2" max="2" width="4.7109375" style="57" bestFit="1" customWidth="1"/>
    <col min="3" max="8" width="10.421875" style="56" bestFit="1" customWidth="1"/>
    <col min="9" max="9" width="33.00390625" style="56" bestFit="1" customWidth="1"/>
    <col min="10" max="10" width="4.7109375" style="57" bestFit="1" customWidth="1"/>
    <col min="11" max="15" width="10.421875" style="56" bestFit="1" customWidth="1"/>
    <col min="16" max="16" width="15.140625" style="56" bestFit="1" customWidth="1"/>
    <col min="17" max="16384" width="9.00390625" style="56" customWidth="1"/>
  </cols>
  <sheetData>
    <row r="1" spans="1:16" s="55" customFormat="1" ht="24.75" customHeight="1">
      <c r="A1" s="58" t="s">
        <v>624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s="55" customFormat="1" ht="24.75" customHeight="1">
      <c r="B2" s="59"/>
      <c r="J2" s="59"/>
      <c r="P2" s="75" t="s">
        <v>625</v>
      </c>
    </row>
    <row r="3" spans="1:16" s="55" customFormat="1" ht="24" customHeight="1">
      <c r="A3" s="60"/>
      <c r="B3" s="61"/>
      <c r="C3" s="60"/>
      <c r="D3" s="60"/>
      <c r="E3" s="60"/>
      <c r="F3" s="60"/>
      <c r="G3" s="60"/>
      <c r="J3" s="61"/>
      <c r="P3" s="75" t="s">
        <v>626</v>
      </c>
    </row>
    <row r="4" spans="1:16" ht="27" customHeight="1">
      <c r="A4" s="62" t="s">
        <v>627</v>
      </c>
      <c r="B4" s="63"/>
      <c r="C4" s="63"/>
      <c r="D4" s="63"/>
      <c r="E4" s="63"/>
      <c r="F4" s="63"/>
      <c r="G4" s="63"/>
      <c r="H4" s="64"/>
      <c r="I4" s="62" t="s">
        <v>628</v>
      </c>
      <c r="J4" s="63"/>
      <c r="K4" s="63"/>
      <c r="L4" s="63"/>
      <c r="M4" s="63"/>
      <c r="N4" s="63"/>
      <c r="O4" s="63"/>
      <c r="P4" s="64"/>
    </row>
    <row r="5" spans="1:16" ht="27" customHeight="1">
      <c r="A5" s="65" t="s">
        <v>629</v>
      </c>
      <c r="B5" s="65" t="s">
        <v>630</v>
      </c>
      <c r="C5" s="62" t="s">
        <v>631</v>
      </c>
      <c r="D5" s="63"/>
      <c r="E5" s="64"/>
      <c r="F5" s="62" t="s">
        <v>68</v>
      </c>
      <c r="G5" s="63"/>
      <c r="H5" s="64"/>
      <c r="I5" s="65" t="s">
        <v>629</v>
      </c>
      <c r="J5" s="65" t="s">
        <v>630</v>
      </c>
      <c r="K5" s="62" t="s">
        <v>631</v>
      </c>
      <c r="L5" s="63"/>
      <c r="M5" s="64"/>
      <c r="N5" s="62" t="s">
        <v>68</v>
      </c>
      <c r="O5" s="63"/>
      <c r="P5" s="64"/>
    </row>
    <row r="6" spans="1:16" ht="36.75" customHeight="1">
      <c r="A6" s="66"/>
      <c r="B6" s="66"/>
      <c r="C6" s="67" t="s">
        <v>418</v>
      </c>
      <c r="D6" s="67" t="s">
        <v>632</v>
      </c>
      <c r="E6" s="68" t="s">
        <v>633</v>
      </c>
      <c r="F6" s="67" t="s">
        <v>418</v>
      </c>
      <c r="G6" s="67" t="s">
        <v>632</v>
      </c>
      <c r="H6" s="68" t="s">
        <v>633</v>
      </c>
      <c r="I6" s="66"/>
      <c r="J6" s="66"/>
      <c r="K6" s="67" t="s">
        <v>418</v>
      </c>
      <c r="L6" s="67" t="s">
        <v>632</v>
      </c>
      <c r="M6" s="68" t="s">
        <v>633</v>
      </c>
      <c r="N6" s="67" t="s">
        <v>418</v>
      </c>
      <c r="O6" s="67" t="s">
        <v>632</v>
      </c>
      <c r="P6" s="68" t="s">
        <v>633</v>
      </c>
    </row>
    <row r="7" spans="1:16" ht="27" customHeight="1">
      <c r="A7" s="66" t="s">
        <v>634</v>
      </c>
      <c r="B7" s="66"/>
      <c r="C7" s="67">
        <v>1</v>
      </c>
      <c r="D7" s="67">
        <v>2</v>
      </c>
      <c r="E7" s="67">
        <v>3</v>
      </c>
      <c r="F7" s="67">
        <v>4</v>
      </c>
      <c r="G7" s="67">
        <v>5</v>
      </c>
      <c r="H7" s="67">
        <v>6</v>
      </c>
      <c r="I7" s="66" t="s">
        <v>634</v>
      </c>
      <c r="J7" s="66"/>
      <c r="K7" s="67">
        <v>7</v>
      </c>
      <c r="L7" s="67">
        <v>8</v>
      </c>
      <c r="M7" s="67">
        <v>9</v>
      </c>
      <c r="N7" s="67">
        <v>10</v>
      </c>
      <c r="O7" s="67">
        <v>11</v>
      </c>
      <c r="P7" s="67">
        <v>12</v>
      </c>
    </row>
    <row r="8" spans="1:16" ht="27" customHeight="1">
      <c r="A8" s="69" t="s">
        <v>635</v>
      </c>
      <c r="B8" s="67">
        <v>1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6" t="s">
        <v>636</v>
      </c>
      <c r="J8" s="67">
        <v>12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</row>
    <row r="9" spans="1:16" ht="27" customHeight="1">
      <c r="A9" s="69" t="s">
        <v>637</v>
      </c>
      <c r="B9" s="67">
        <v>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7" t="s">
        <v>638</v>
      </c>
      <c r="J9" s="67">
        <v>13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</row>
    <row r="10" spans="1:16" ht="27" customHeight="1">
      <c r="A10" s="69" t="s">
        <v>639</v>
      </c>
      <c r="B10" s="67">
        <v>3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69" t="s">
        <v>640</v>
      </c>
      <c r="J10" s="67">
        <v>14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  <row r="11" spans="1:16" ht="27" customHeight="1">
      <c r="A11" s="69" t="s">
        <v>641</v>
      </c>
      <c r="B11" s="67">
        <v>4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69" t="s">
        <v>642</v>
      </c>
      <c r="J11" s="67">
        <v>15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</row>
    <row r="12" spans="1:16" ht="27" customHeight="1">
      <c r="A12" s="71" t="s">
        <v>643</v>
      </c>
      <c r="B12" s="67">
        <v>5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69" t="s">
        <v>644</v>
      </c>
      <c r="J12" s="67">
        <v>16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</row>
    <row r="13" spans="1:16" ht="27" customHeight="1">
      <c r="A13" s="71" t="s">
        <v>645</v>
      </c>
      <c r="B13" s="67">
        <v>6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69" t="s">
        <v>646</v>
      </c>
      <c r="J13" s="67">
        <v>17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</row>
    <row r="14" spans="1:16" ht="27" customHeight="1">
      <c r="A14" s="72"/>
      <c r="B14" s="67">
        <v>7</v>
      </c>
      <c r="C14" s="70"/>
      <c r="D14" s="70"/>
      <c r="E14" s="70"/>
      <c r="F14" s="70"/>
      <c r="G14" s="70"/>
      <c r="H14" s="70"/>
      <c r="I14" s="71" t="s">
        <v>647</v>
      </c>
      <c r="J14" s="67">
        <v>18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</row>
    <row r="15" spans="1:16" ht="27" customHeight="1">
      <c r="A15" s="67"/>
      <c r="B15" s="67">
        <v>8</v>
      </c>
      <c r="C15" s="70"/>
      <c r="D15" s="70"/>
      <c r="E15" s="70"/>
      <c r="F15" s="70"/>
      <c r="G15" s="70"/>
      <c r="H15" s="70"/>
      <c r="I15" s="69" t="s">
        <v>648</v>
      </c>
      <c r="J15" s="67">
        <v>19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ht="27" customHeight="1">
      <c r="A16" s="67" t="s">
        <v>58</v>
      </c>
      <c r="B16" s="67">
        <v>9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67" t="s">
        <v>59</v>
      </c>
      <c r="J16" s="67">
        <v>20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</row>
    <row r="17" spans="1:16" ht="27" customHeight="1">
      <c r="A17" s="71" t="s">
        <v>649</v>
      </c>
      <c r="B17" s="67">
        <v>10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69" t="s">
        <v>650</v>
      </c>
      <c r="J17" s="67">
        <v>21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</row>
    <row r="18" spans="1:16" ht="27" customHeight="1">
      <c r="A18" s="67" t="s">
        <v>651</v>
      </c>
      <c r="B18" s="67">
        <v>11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7" t="s">
        <v>652</v>
      </c>
      <c r="J18" s="67">
        <v>22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</row>
    <row r="19" spans="1:16" ht="15">
      <c r="A19" s="73" t="s">
        <v>653</v>
      </c>
      <c r="B19" s="74"/>
      <c r="C19" s="73"/>
      <c r="D19" s="73"/>
      <c r="E19" s="73"/>
      <c r="F19" s="55"/>
      <c r="G19" s="55"/>
      <c r="H19" s="55"/>
      <c r="I19" s="55"/>
      <c r="J19" s="74"/>
      <c r="K19" s="55"/>
      <c r="L19" s="55"/>
      <c r="M19" s="55"/>
      <c r="N19" s="55"/>
      <c r="O19" s="55"/>
      <c r="P19" s="55"/>
    </row>
  </sheetData>
  <sheetProtection/>
  <mergeCells count="11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="85" zoomScaleNormal="85" zoomScaleSheetLayoutView="100" workbookViewId="0" topLeftCell="A1">
      <selection activeCell="G3" sqref="G3:I3"/>
    </sheetView>
  </sheetViews>
  <sheetFormatPr defaultColWidth="9.00390625" defaultRowHeight="15"/>
  <cols>
    <col min="1" max="1" width="10.140625" style="12" customWidth="1"/>
    <col min="2" max="2" width="42.00390625" style="12" customWidth="1"/>
    <col min="3" max="3" width="4.7109375" style="37" bestFit="1" customWidth="1"/>
    <col min="4" max="10" width="10.57421875" style="12" customWidth="1"/>
    <col min="11" max="16384" width="9.00390625" style="12" customWidth="1"/>
  </cols>
  <sheetData>
    <row r="1" spans="1:10" ht="36.75" customHeight="1">
      <c r="A1" s="38" t="s">
        <v>654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 customHeight="1">
      <c r="A2" s="39"/>
      <c r="B2" s="40"/>
      <c r="C2" s="40"/>
      <c r="D2" s="40"/>
      <c r="E2" s="40"/>
      <c r="F2" s="40"/>
      <c r="G2" s="40"/>
      <c r="H2" s="40"/>
      <c r="I2" s="40"/>
      <c r="J2" s="52" t="s">
        <v>626</v>
      </c>
    </row>
    <row r="3" spans="1:10" s="36" customFormat="1" ht="17.25" customHeight="1">
      <c r="A3" s="41" t="s">
        <v>70</v>
      </c>
      <c r="B3" s="41" t="s">
        <v>71</v>
      </c>
      <c r="C3" s="42" t="s">
        <v>630</v>
      </c>
      <c r="D3" s="42" t="s">
        <v>631</v>
      </c>
      <c r="E3" s="42"/>
      <c r="F3" s="42"/>
      <c r="G3" s="42" t="s">
        <v>68</v>
      </c>
      <c r="H3" s="42"/>
      <c r="I3" s="42"/>
      <c r="J3" s="53" t="s">
        <v>655</v>
      </c>
    </row>
    <row r="4" spans="1:10" s="36" customFormat="1" ht="21.75" customHeight="1">
      <c r="A4" s="43"/>
      <c r="B4" s="43"/>
      <c r="C4" s="42"/>
      <c r="D4" s="42" t="s">
        <v>72</v>
      </c>
      <c r="E4" s="42" t="s">
        <v>632</v>
      </c>
      <c r="F4" s="42" t="s">
        <v>633</v>
      </c>
      <c r="G4" s="42" t="s">
        <v>72</v>
      </c>
      <c r="H4" s="42" t="s">
        <v>632</v>
      </c>
      <c r="I4" s="42" t="s">
        <v>633</v>
      </c>
      <c r="J4" s="54"/>
    </row>
    <row r="5" spans="1:10" s="36" customFormat="1" ht="21.75" customHeight="1">
      <c r="A5" s="44"/>
      <c r="B5" s="43" t="s">
        <v>634</v>
      </c>
      <c r="C5" s="42"/>
      <c r="D5" s="42">
        <v>1</v>
      </c>
      <c r="E5" s="42">
        <v>2</v>
      </c>
      <c r="F5" s="42">
        <v>3</v>
      </c>
      <c r="G5" s="42">
        <v>4</v>
      </c>
      <c r="H5" s="42">
        <v>5</v>
      </c>
      <c r="I5" s="42">
        <v>6</v>
      </c>
      <c r="J5" s="42">
        <v>7</v>
      </c>
    </row>
    <row r="6" spans="1:10" s="36" customFormat="1" ht="17.25" customHeight="1">
      <c r="A6" s="45">
        <v>1030601</v>
      </c>
      <c r="B6" s="46" t="s">
        <v>635</v>
      </c>
      <c r="C6" s="42">
        <v>1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</row>
    <row r="7" spans="1:10" s="36" customFormat="1" ht="17.25" customHeight="1">
      <c r="A7" s="45">
        <v>103060134</v>
      </c>
      <c r="B7" s="48" t="s">
        <v>656</v>
      </c>
      <c r="C7" s="42">
        <v>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</row>
    <row r="8" spans="1:10" s="36" customFormat="1" ht="17.25" customHeight="1">
      <c r="A8" s="45">
        <v>103060116</v>
      </c>
      <c r="B8" s="48" t="s">
        <v>657</v>
      </c>
      <c r="C8" s="42">
        <v>3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</row>
    <row r="9" spans="1:10" s="36" customFormat="1" ht="17.25" customHeight="1">
      <c r="A9" s="45">
        <v>103060118</v>
      </c>
      <c r="B9" s="48" t="s">
        <v>658</v>
      </c>
      <c r="C9" s="42"/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</row>
    <row r="10" spans="1:10" s="36" customFormat="1" ht="17.25" customHeight="1">
      <c r="A10" s="45">
        <v>103060118</v>
      </c>
      <c r="B10" s="48" t="s">
        <v>659</v>
      </c>
      <c r="C10" s="42"/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</row>
    <row r="11" spans="1:10" s="36" customFormat="1" ht="17.25" customHeight="1">
      <c r="A11" s="45">
        <v>103060121</v>
      </c>
      <c r="B11" s="48" t="s">
        <v>660</v>
      </c>
      <c r="C11" s="42">
        <v>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</row>
    <row r="12" spans="1:10" s="36" customFormat="1" ht="17.25" customHeight="1">
      <c r="A12" s="45">
        <v>103060198</v>
      </c>
      <c r="B12" s="46" t="s">
        <v>661</v>
      </c>
      <c r="C12" s="42">
        <v>5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</row>
    <row r="13" spans="1:10" s="36" customFormat="1" ht="17.25" customHeight="1">
      <c r="A13" s="45">
        <v>1030602</v>
      </c>
      <c r="B13" s="46" t="s">
        <v>637</v>
      </c>
      <c r="C13" s="42">
        <v>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</row>
    <row r="14" spans="1:10" s="36" customFormat="1" ht="17.25" customHeight="1">
      <c r="A14" s="45">
        <v>103060202</v>
      </c>
      <c r="B14" s="49" t="s">
        <v>662</v>
      </c>
      <c r="C14" s="42">
        <v>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36" customFormat="1" ht="17.25" customHeight="1">
      <c r="A15" s="45">
        <v>103060203</v>
      </c>
      <c r="B15" s="49" t="s">
        <v>663</v>
      </c>
      <c r="C15" s="42">
        <v>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s="36" customFormat="1" ht="17.25" customHeight="1">
      <c r="A16" s="45">
        <v>103060298</v>
      </c>
      <c r="B16" s="49" t="s">
        <v>664</v>
      </c>
      <c r="C16" s="42">
        <v>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</row>
    <row r="17" spans="1:10" s="36" customFormat="1" ht="17.25" customHeight="1">
      <c r="A17" s="45">
        <v>1030603</v>
      </c>
      <c r="B17" s="46" t="s">
        <v>639</v>
      </c>
      <c r="C17" s="42">
        <v>10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</row>
    <row r="18" spans="1:10" s="36" customFormat="1" ht="17.25" customHeight="1">
      <c r="A18" s="45">
        <v>103060304</v>
      </c>
      <c r="B18" s="49" t="s">
        <v>665</v>
      </c>
      <c r="C18" s="42">
        <v>11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</row>
    <row r="19" spans="1:10" s="36" customFormat="1" ht="17.25" customHeight="1">
      <c r="A19" s="45">
        <v>103060305</v>
      </c>
      <c r="B19" s="49" t="s">
        <v>666</v>
      </c>
      <c r="C19" s="42">
        <v>12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</row>
    <row r="20" spans="1:10" s="36" customFormat="1" ht="17.25" customHeight="1">
      <c r="A20" s="45">
        <v>103060398</v>
      </c>
      <c r="B20" s="49" t="s">
        <v>667</v>
      </c>
      <c r="C20" s="42">
        <v>13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</row>
    <row r="21" spans="1:10" s="36" customFormat="1" ht="17.25" customHeight="1">
      <c r="A21" s="45">
        <v>1030604</v>
      </c>
      <c r="B21" s="46" t="s">
        <v>641</v>
      </c>
      <c r="C21" s="42">
        <v>14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</row>
    <row r="22" spans="1:10" s="36" customFormat="1" ht="17.25" customHeight="1">
      <c r="A22" s="45">
        <v>103060401</v>
      </c>
      <c r="B22" s="49" t="s">
        <v>668</v>
      </c>
      <c r="C22" s="42">
        <v>15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</row>
    <row r="23" spans="1:10" s="36" customFormat="1" ht="17.25" customHeight="1">
      <c r="A23" s="45">
        <v>103060402</v>
      </c>
      <c r="B23" s="49" t="s">
        <v>669</v>
      </c>
      <c r="C23" s="42">
        <v>16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</row>
    <row r="24" spans="1:10" s="36" customFormat="1" ht="17.25" customHeight="1">
      <c r="A24" s="45">
        <v>103060498</v>
      </c>
      <c r="B24" s="49" t="s">
        <v>670</v>
      </c>
      <c r="C24" s="42">
        <v>17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 s="36" customFormat="1" ht="17.25" customHeight="1">
      <c r="A25" s="45">
        <v>11005</v>
      </c>
      <c r="B25" s="46" t="s">
        <v>643</v>
      </c>
      <c r="C25" s="42">
        <v>18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</row>
    <row r="26" spans="1:10" ht="19.5" customHeight="1">
      <c r="A26" s="45">
        <v>1100501</v>
      </c>
      <c r="B26" s="46" t="s">
        <v>671</v>
      </c>
      <c r="C26" s="42">
        <v>19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</row>
    <row r="27" spans="1:10" ht="14.25">
      <c r="A27" s="45">
        <v>1030698</v>
      </c>
      <c r="B27" s="46" t="s">
        <v>645</v>
      </c>
      <c r="C27" s="42">
        <v>20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0" ht="14.25">
      <c r="A28" s="45"/>
      <c r="B28" s="50" t="s">
        <v>672</v>
      </c>
      <c r="C28" s="42">
        <v>21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</row>
    <row r="29" spans="1:2" ht="15">
      <c r="A29" s="51" t="s">
        <v>673</v>
      </c>
      <c r="B29" s="51"/>
    </row>
  </sheetData>
  <sheetProtection/>
  <mergeCells count="8">
    <mergeCell ref="A1:J1"/>
    <mergeCell ref="D3:F3"/>
    <mergeCell ref="G3:I3"/>
    <mergeCell ref="A29:B29"/>
    <mergeCell ref="A3:A4"/>
    <mergeCell ref="B3:B4"/>
    <mergeCell ref="C3:C4"/>
    <mergeCell ref="J3:J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zoomScale="70" zoomScaleNormal="70" zoomScaleSheetLayoutView="100" workbookViewId="0" topLeftCell="A1">
      <selection activeCell="M3" sqref="M3:U3"/>
    </sheetView>
  </sheetViews>
  <sheetFormatPr defaultColWidth="9.00390625" defaultRowHeight="15"/>
  <cols>
    <col min="1" max="1" width="10.7109375" style="12" customWidth="1"/>
    <col min="2" max="2" width="43.7109375" style="12" bestFit="1" customWidth="1"/>
    <col min="3" max="3" width="5.28125" style="13" customWidth="1"/>
    <col min="4" max="7" width="13.28125" style="12" bestFit="1" customWidth="1"/>
    <col min="8" max="10" width="12.00390625" style="12" bestFit="1" customWidth="1"/>
    <col min="11" max="11" width="7.421875" style="12" bestFit="1" customWidth="1"/>
    <col min="12" max="12" width="7.7109375" style="12" bestFit="1" customWidth="1"/>
    <col min="13" max="16" width="13.28125" style="12" bestFit="1" customWidth="1"/>
    <col min="17" max="17" width="9.57421875" style="12" bestFit="1" customWidth="1"/>
    <col min="18" max="19" width="13.28125" style="12" bestFit="1" customWidth="1"/>
    <col min="20" max="20" width="7.421875" style="12" bestFit="1" customWidth="1"/>
    <col min="21" max="21" width="9.57421875" style="12" bestFit="1" customWidth="1"/>
    <col min="22" max="22" width="19.7109375" style="12" bestFit="1" customWidth="1"/>
    <col min="23" max="16384" width="9.00390625" style="12" customWidth="1"/>
  </cols>
  <sheetData>
    <row r="1" spans="1:22" ht="19.5" customHeight="1">
      <c r="A1" s="14" t="s">
        <v>674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9.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35" t="s">
        <v>626</v>
      </c>
    </row>
    <row r="3" spans="1:22" s="11" customFormat="1" ht="19.5" customHeight="1">
      <c r="A3" s="18" t="s">
        <v>70</v>
      </c>
      <c r="B3" s="19" t="s">
        <v>71</v>
      </c>
      <c r="C3" s="19" t="s">
        <v>630</v>
      </c>
      <c r="D3" s="20" t="s">
        <v>631</v>
      </c>
      <c r="E3" s="20"/>
      <c r="F3" s="20"/>
      <c r="G3" s="20"/>
      <c r="H3" s="20"/>
      <c r="I3" s="20"/>
      <c r="J3" s="20"/>
      <c r="K3" s="20"/>
      <c r="L3" s="20"/>
      <c r="M3" s="20" t="s">
        <v>68</v>
      </c>
      <c r="N3" s="20"/>
      <c r="O3" s="20"/>
      <c r="P3" s="20"/>
      <c r="Q3" s="20"/>
      <c r="R3" s="20"/>
      <c r="S3" s="20"/>
      <c r="T3" s="20"/>
      <c r="U3" s="20"/>
      <c r="V3" s="18" t="s">
        <v>655</v>
      </c>
    </row>
    <row r="4" spans="1:22" s="11" customFormat="1" ht="19.5" customHeight="1">
      <c r="A4" s="21"/>
      <c r="B4" s="22"/>
      <c r="C4" s="22"/>
      <c r="D4" s="19" t="s">
        <v>418</v>
      </c>
      <c r="E4" s="20" t="s">
        <v>72</v>
      </c>
      <c r="F4" s="20"/>
      <c r="G4" s="23" t="s">
        <v>431</v>
      </c>
      <c r="H4" s="23"/>
      <c r="I4" s="23" t="s">
        <v>675</v>
      </c>
      <c r="J4" s="23"/>
      <c r="K4" s="20" t="s">
        <v>407</v>
      </c>
      <c r="L4" s="20"/>
      <c r="M4" s="19" t="s">
        <v>418</v>
      </c>
      <c r="N4" s="20" t="s">
        <v>72</v>
      </c>
      <c r="O4" s="20"/>
      <c r="P4" s="23" t="s">
        <v>431</v>
      </c>
      <c r="Q4" s="23"/>
      <c r="R4" s="23" t="s">
        <v>675</v>
      </c>
      <c r="S4" s="23"/>
      <c r="T4" s="20" t="s">
        <v>407</v>
      </c>
      <c r="U4" s="20"/>
      <c r="V4" s="21"/>
    </row>
    <row r="5" spans="1:22" s="11" customFormat="1" ht="38.25" customHeight="1">
      <c r="A5" s="24"/>
      <c r="B5" s="25"/>
      <c r="C5" s="25"/>
      <c r="D5" s="25"/>
      <c r="E5" s="23" t="s">
        <v>632</v>
      </c>
      <c r="F5" s="23" t="s">
        <v>633</v>
      </c>
      <c r="G5" s="23" t="s">
        <v>632</v>
      </c>
      <c r="H5" s="23" t="s">
        <v>633</v>
      </c>
      <c r="I5" s="23" t="s">
        <v>632</v>
      </c>
      <c r="J5" s="23" t="s">
        <v>633</v>
      </c>
      <c r="K5" s="23" t="s">
        <v>632</v>
      </c>
      <c r="L5" s="23" t="s">
        <v>633</v>
      </c>
      <c r="M5" s="25"/>
      <c r="N5" s="23" t="s">
        <v>632</v>
      </c>
      <c r="O5" s="23" t="s">
        <v>633</v>
      </c>
      <c r="P5" s="23" t="s">
        <v>632</v>
      </c>
      <c r="Q5" s="23" t="s">
        <v>633</v>
      </c>
      <c r="R5" s="23" t="s">
        <v>632</v>
      </c>
      <c r="S5" s="23" t="s">
        <v>633</v>
      </c>
      <c r="T5" s="23" t="s">
        <v>632</v>
      </c>
      <c r="U5" s="23" t="s">
        <v>633</v>
      </c>
      <c r="V5" s="24"/>
    </row>
    <row r="6" spans="1:22" s="11" customFormat="1" ht="18" customHeight="1">
      <c r="A6" s="26"/>
      <c r="B6" s="27" t="s">
        <v>634</v>
      </c>
      <c r="C6" s="27"/>
      <c r="D6" s="27">
        <v>1</v>
      </c>
      <c r="E6" s="28">
        <v>2</v>
      </c>
      <c r="F6" s="27">
        <v>3</v>
      </c>
      <c r="G6" s="28">
        <v>4</v>
      </c>
      <c r="H6" s="27">
        <v>5</v>
      </c>
      <c r="I6" s="28">
        <v>6</v>
      </c>
      <c r="J6" s="27">
        <v>7</v>
      </c>
      <c r="K6" s="28">
        <v>8</v>
      </c>
      <c r="L6" s="27">
        <v>9</v>
      </c>
      <c r="M6" s="28">
        <v>10</v>
      </c>
      <c r="N6" s="27">
        <v>11</v>
      </c>
      <c r="O6" s="28">
        <v>12</v>
      </c>
      <c r="P6" s="27">
        <v>13</v>
      </c>
      <c r="Q6" s="28">
        <v>14</v>
      </c>
      <c r="R6" s="27">
        <v>15</v>
      </c>
      <c r="S6" s="28">
        <v>16</v>
      </c>
      <c r="T6" s="27">
        <v>17</v>
      </c>
      <c r="U6" s="28">
        <v>18</v>
      </c>
      <c r="V6" s="27">
        <v>19</v>
      </c>
    </row>
    <row r="7" spans="1:22" s="11" customFormat="1" ht="18" customHeight="1">
      <c r="A7" s="29">
        <v>223</v>
      </c>
      <c r="B7" s="30" t="s">
        <v>676</v>
      </c>
      <c r="C7" s="31">
        <v>1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</row>
    <row r="8" spans="1:22" s="11" customFormat="1" ht="18" customHeight="1">
      <c r="A8" s="29">
        <v>22301</v>
      </c>
      <c r="B8" s="30" t="s">
        <v>677</v>
      </c>
      <c r="C8" s="31">
        <v>2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</row>
    <row r="9" spans="1:22" s="11" customFormat="1" ht="18" customHeight="1">
      <c r="A9" s="29">
        <v>2230101</v>
      </c>
      <c r="B9" s="30" t="s">
        <v>678</v>
      </c>
      <c r="C9" s="31">
        <v>3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</row>
    <row r="10" spans="1:22" s="11" customFormat="1" ht="18" customHeight="1">
      <c r="A10" s="29">
        <v>2230102</v>
      </c>
      <c r="B10" s="30" t="s">
        <v>679</v>
      </c>
      <c r="C10" s="31">
        <v>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</row>
    <row r="11" spans="1:22" s="11" customFormat="1" ht="18" customHeight="1">
      <c r="A11" s="29">
        <v>2230103</v>
      </c>
      <c r="B11" s="30" t="s">
        <v>680</v>
      </c>
      <c r="C11" s="31">
        <v>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</row>
    <row r="12" spans="1:22" s="11" customFormat="1" ht="18" customHeight="1">
      <c r="A12" s="29">
        <v>2230107</v>
      </c>
      <c r="B12" s="20" t="s">
        <v>681</v>
      </c>
      <c r="C12" s="31">
        <v>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</row>
    <row r="13" spans="1:22" s="11" customFormat="1" ht="18" customHeight="1">
      <c r="A13" s="29">
        <v>2230199</v>
      </c>
      <c r="B13" s="30" t="s">
        <v>682</v>
      </c>
      <c r="C13" s="31">
        <v>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</row>
    <row r="14" spans="1:22" s="11" customFormat="1" ht="18" customHeight="1">
      <c r="A14" s="29">
        <v>22302</v>
      </c>
      <c r="B14" s="30" t="s">
        <v>683</v>
      </c>
      <c r="C14" s="31">
        <v>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</row>
    <row r="15" spans="1:22" s="11" customFormat="1" ht="18" customHeight="1">
      <c r="A15" s="29">
        <v>2230201</v>
      </c>
      <c r="B15" s="29" t="s">
        <v>684</v>
      </c>
      <c r="C15" s="31">
        <v>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</row>
    <row r="16" spans="1:22" s="11" customFormat="1" ht="18" customHeight="1">
      <c r="A16" s="29">
        <v>2230202</v>
      </c>
      <c r="B16" s="30" t="s">
        <v>685</v>
      </c>
      <c r="C16" s="31">
        <v>10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</row>
    <row r="17" spans="1:22" s="11" customFormat="1" ht="18" customHeight="1">
      <c r="A17" s="29">
        <v>2230203</v>
      </c>
      <c r="B17" s="29" t="s">
        <v>686</v>
      </c>
      <c r="C17" s="31">
        <v>11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</row>
    <row r="18" spans="1:22" s="11" customFormat="1" ht="18" customHeight="1">
      <c r="A18" s="29">
        <v>2230299</v>
      </c>
      <c r="B18" s="30" t="s">
        <v>687</v>
      </c>
      <c r="C18" s="31">
        <v>13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</row>
    <row r="19" spans="1:22" s="11" customFormat="1" ht="18" customHeight="1">
      <c r="A19" s="29">
        <v>22303</v>
      </c>
      <c r="B19" s="29" t="s">
        <v>688</v>
      </c>
      <c r="C19" s="31">
        <v>14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</row>
    <row r="20" spans="1:22" s="11" customFormat="1" ht="18" customHeight="1">
      <c r="A20" s="29">
        <v>2230301</v>
      </c>
      <c r="B20" s="29" t="s">
        <v>689</v>
      </c>
      <c r="C20" s="31">
        <v>15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</row>
    <row r="21" spans="1:22" s="11" customFormat="1" ht="18" customHeight="1">
      <c r="A21" s="29">
        <v>22304</v>
      </c>
      <c r="B21" s="29" t="s">
        <v>690</v>
      </c>
      <c r="C21" s="31">
        <v>16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</row>
    <row r="22" spans="1:22" s="11" customFormat="1" ht="18" customHeight="1">
      <c r="A22" s="29">
        <v>2230401</v>
      </c>
      <c r="B22" s="29" t="s">
        <v>691</v>
      </c>
      <c r="C22" s="31">
        <v>17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</row>
    <row r="23" spans="1:22" s="11" customFormat="1" ht="18" customHeight="1">
      <c r="A23" s="29">
        <v>2230402</v>
      </c>
      <c r="B23" s="29" t="s">
        <v>692</v>
      </c>
      <c r="C23" s="31">
        <v>18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</row>
    <row r="24" spans="1:22" s="11" customFormat="1" ht="18" customHeight="1">
      <c r="A24" s="29">
        <v>2230499</v>
      </c>
      <c r="B24" s="29" t="s">
        <v>693</v>
      </c>
      <c r="C24" s="31">
        <v>19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</row>
    <row r="25" spans="1:22" s="11" customFormat="1" ht="18" customHeight="1">
      <c r="A25" s="29">
        <v>22399</v>
      </c>
      <c r="B25" s="29" t="s">
        <v>694</v>
      </c>
      <c r="C25" s="31">
        <v>20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</row>
    <row r="26" spans="1:22" s="11" customFormat="1" ht="18" customHeight="1">
      <c r="A26" s="29">
        <v>2239901</v>
      </c>
      <c r="B26" s="29" t="s">
        <v>695</v>
      </c>
      <c r="C26" s="31">
        <v>21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s="11" customFormat="1" ht="18" customHeight="1">
      <c r="A27" s="29">
        <v>230</v>
      </c>
      <c r="B27" s="29" t="s">
        <v>696</v>
      </c>
      <c r="C27" s="31">
        <v>22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</row>
    <row r="28" spans="1:22" s="11" customFormat="1" ht="18" customHeight="1">
      <c r="A28" s="29">
        <v>23008</v>
      </c>
      <c r="B28" s="29" t="s">
        <v>697</v>
      </c>
      <c r="C28" s="31">
        <v>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s="11" customFormat="1" ht="18" customHeight="1">
      <c r="A29" s="29">
        <v>2300803</v>
      </c>
      <c r="B29" s="29" t="s">
        <v>698</v>
      </c>
      <c r="C29" s="31">
        <v>26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</row>
    <row r="30" spans="1:22" s="11" customFormat="1" ht="18" customHeight="1">
      <c r="A30" s="33"/>
      <c r="B30" s="20" t="s">
        <v>59</v>
      </c>
      <c r="C30" s="31">
        <v>27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11" customFormat="1" ht="18" customHeight="1">
      <c r="A31" s="34" t="s">
        <v>699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</sheetData>
  <sheetProtection/>
  <mergeCells count="19">
    <mergeCell ref="A1:V1"/>
    <mergeCell ref="A2:B2"/>
    <mergeCell ref="D3:L3"/>
    <mergeCell ref="M3:U3"/>
    <mergeCell ref="E4:F4"/>
    <mergeCell ref="G4:H4"/>
    <mergeCell ref="I4:J4"/>
    <mergeCell ref="K4:L4"/>
    <mergeCell ref="N4:O4"/>
    <mergeCell ref="P4:Q4"/>
    <mergeCell ref="R4:S4"/>
    <mergeCell ref="T4:U4"/>
    <mergeCell ref="A31:V31"/>
    <mergeCell ref="A3:A5"/>
    <mergeCell ref="B3:B5"/>
    <mergeCell ref="C3:C5"/>
    <mergeCell ref="D4:D5"/>
    <mergeCell ref="M4:M5"/>
    <mergeCell ref="V3:V5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7" sqref="A7:F7"/>
    </sheetView>
  </sheetViews>
  <sheetFormatPr defaultColWidth="9.00390625" defaultRowHeight="15"/>
  <cols>
    <col min="1" max="1" width="19.7109375" style="0" customWidth="1"/>
    <col min="2" max="2" width="17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1"/>
      <c r="B1" s="2"/>
      <c r="C1" s="3" t="s">
        <v>700</v>
      </c>
      <c r="D1" s="2"/>
      <c r="E1" s="2"/>
      <c r="F1" s="2"/>
    </row>
    <row r="2" spans="1:6" ht="16.5" customHeight="1">
      <c r="A2" s="4" t="s">
        <v>66</v>
      </c>
      <c r="B2" s="5"/>
      <c r="C2" s="5"/>
      <c r="D2" s="5"/>
      <c r="E2" s="5"/>
      <c r="F2" s="5"/>
    </row>
    <row r="3" spans="1:6" ht="45" customHeight="1">
      <c r="A3" s="6" t="s">
        <v>67</v>
      </c>
      <c r="B3" s="6"/>
      <c r="C3" s="6" t="s">
        <v>68</v>
      </c>
      <c r="D3" s="6"/>
      <c r="E3" s="6"/>
      <c r="F3" s="6" t="s">
        <v>69</v>
      </c>
    </row>
    <row r="4" spans="1:6" ht="45" customHeight="1">
      <c r="A4" s="6" t="s">
        <v>70</v>
      </c>
      <c r="B4" s="6" t="s">
        <v>71</v>
      </c>
      <c r="C4" s="6" t="s">
        <v>72</v>
      </c>
      <c r="D4" s="6" t="s">
        <v>73</v>
      </c>
      <c r="E4" s="6" t="s">
        <v>74</v>
      </c>
      <c r="F4" s="6"/>
    </row>
    <row r="5" spans="1:6" ht="45" customHeight="1">
      <c r="A5" s="6" t="s">
        <v>701</v>
      </c>
      <c r="B5" s="6" t="s">
        <v>701</v>
      </c>
      <c r="C5" s="7">
        <f>D5+E5</f>
        <v>46315.94</v>
      </c>
      <c r="D5" s="6">
        <v>27971.86</v>
      </c>
      <c r="E5" s="6">
        <v>18344.08</v>
      </c>
      <c r="F5" s="6"/>
    </row>
    <row r="6" spans="1:6" ht="45" customHeight="1">
      <c r="A6" s="6" t="s">
        <v>418</v>
      </c>
      <c r="B6" s="6" t="s">
        <v>419</v>
      </c>
      <c r="C6" s="7">
        <f>D6+E6</f>
        <v>46315.94</v>
      </c>
      <c r="D6" s="8">
        <v>27971.86</v>
      </c>
      <c r="E6" s="8">
        <v>18344.08</v>
      </c>
      <c r="F6" s="6"/>
    </row>
    <row r="7" spans="1:6" ht="45" customHeight="1">
      <c r="A7" s="9" t="s">
        <v>420</v>
      </c>
      <c r="B7" s="10"/>
      <c r="C7" s="10"/>
      <c r="D7" s="10"/>
      <c r="E7" s="10"/>
      <c r="F7" s="10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</sheetData>
  <sheetProtection/>
  <mergeCells count="5">
    <mergeCell ref="A2:F2"/>
    <mergeCell ref="A3:B3"/>
    <mergeCell ref="C3:E3"/>
    <mergeCell ref="A7:F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workbookViewId="0" topLeftCell="A1">
      <pane xSplit="2" ySplit="4" topLeftCell="C194" activePane="bottomRight" state="frozen"/>
      <selection pane="bottomRight" activeCell="D197" sqref="D197"/>
    </sheetView>
  </sheetViews>
  <sheetFormatPr defaultColWidth="9.00390625" defaultRowHeight="15"/>
  <cols>
    <col min="1" max="1" width="19.7109375" style="0" customWidth="1"/>
    <col min="2" max="2" width="17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1"/>
      <c r="B1" s="2"/>
      <c r="C1" s="3" t="s">
        <v>65</v>
      </c>
      <c r="D1" s="2"/>
      <c r="E1" s="2"/>
      <c r="F1" s="2"/>
    </row>
    <row r="2" spans="1:6" ht="16.5" customHeight="1">
      <c r="A2" s="4" t="s">
        <v>66</v>
      </c>
      <c r="B2" s="5"/>
      <c r="C2" s="5"/>
      <c r="D2" s="5"/>
      <c r="E2" s="5"/>
      <c r="F2" s="5"/>
    </row>
    <row r="3" spans="1:6" ht="45" customHeight="1">
      <c r="A3" s="6" t="s">
        <v>67</v>
      </c>
      <c r="B3" s="6"/>
      <c r="C3" s="6" t="s">
        <v>68</v>
      </c>
      <c r="D3" s="6"/>
      <c r="E3" s="6"/>
      <c r="F3" s="6" t="s">
        <v>69</v>
      </c>
    </row>
    <row r="4" spans="1:6" ht="45" customHeight="1">
      <c r="A4" s="6" t="s">
        <v>70</v>
      </c>
      <c r="B4" s="6" t="s">
        <v>71</v>
      </c>
      <c r="C4" s="6" t="s">
        <v>72</v>
      </c>
      <c r="D4" s="6" t="s">
        <v>73</v>
      </c>
      <c r="E4" s="6" t="s">
        <v>74</v>
      </c>
      <c r="F4" s="6"/>
    </row>
    <row r="5" spans="1:6" ht="45" customHeight="1">
      <c r="A5" s="194" t="s">
        <v>75</v>
      </c>
      <c r="B5" s="195" t="s">
        <v>76</v>
      </c>
      <c r="C5" s="196">
        <f aca="true" t="shared" si="0" ref="C5:C68">D5+E5</f>
        <v>17724.670000000002</v>
      </c>
      <c r="D5" s="196">
        <f>D6+D10+D14+D18+D20+D23+D29+D32+D37+D35+D39+D43+D47+D51+D53+D57+D59</f>
        <v>15153.44</v>
      </c>
      <c r="E5" s="196">
        <f>E6+E10+E14+E18+E20+E23+E29+E32+E37+E35+E39+E43+E47+E51+E53+E57+E59</f>
        <v>2571.2300000000005</v>
      </c>
      <c r="F5" s="6"/>
    </row>
    <row r="6" spans="1:6" ht="45" customHeight="1">
      <c r="A6" s="194" t="s">
        <v>77</v>
      </c>
      <c r="B6" s="195" t="s">
        <v>78</v>
      </c>
      <c r="C6" s="196">
        <f t="shared" si="0"/>
        <v>518.72</v>
      </c>
      <c r="D6" s="196">
        <f>D7+D8+D9</f>
        <v>426.72</v>
      </c>
      <c r="E6" s="196">
        <f>E7+E8+E9</f>
        <v>92</v>
      </c>
      <c r="F6" s="6"/>
    </row>
    <row r="7" spans="1:6" ht="45" customHeight="1">
      <c r="A7" s="194" t="s">
        <v>79</v>
      </c>
      <c r="B7" s="195" t="s">
        <v>80</v>
      </c>
      <c r="C7" s="196">
        <f t="shared" si="0"/>
        <v>426.72</v>
      </c>
      <c r="D7" s="196">
        <v>426.72</v>
      </c>
      <c r="E7" s="196">
        <v>0</v>
      </c>
      <c r="F7" s="6"/>
    </row>
    <row r="8" spans="1:6" ht="45" customHeight="1">
      <c r="A8" s="194" t="s">
        <v>81</v>
      </c>
      <c r="B8" s="195" t="s">
        <v>82</v>
      </c>
      <c r="C8" s="196">
        <f t="shared" si="0"/>
        <v>72</v>
      </c>
      <c r="D8" s="196">
        <v>0</v>
      </c>
      <c r="E8" s="196">
        <v>72</v>
      </c>
      <c r="F8" s="6"/>
    </row>
    <row r="9" spans="1:6" ht="45" customHeight="1">
      <c r="A9" s="194" t="s">
        <v>83</v>
      </c>
      <c r="B9" s="195" t="s">
        <v>84</v>
      </c>
      <c r="C9" s="196">
        <f t="shared" si="0"/>
        <v>20</v>
      </c>
      <c r="D9" s="196">
        <v>0</v>
      </c>
      <c r="E9" s="196">
        <v>20</v>
      </c>
      <c r="F9" s="6"/>
    </row>
    <row r="10" spans="1:6" ht="45" customHeight="1">
      <c r="A10" s="194" t="s">
        <v>85</v>
      </c>
      <c r="B10" s="195" t="s">
        <v>86</v>
      </c>
      <c r="C10" s="196">
        <f t="shared" si="0"/>
        <v>444.49</v>
      </c>
      <c r="D10" s="196">
        <f>D11+D12+D13</f>
        <v>416.49</v>
      </c>
      <c r="E10" s="196">
        <f>E11+E12+E13</f>
        <v>28</v>
      </c>
      <c r="F10" s="6"/>
    </row>
    <row r="11" spans="1:6" ht="45" customHeight="1">
      <c r="A11" s="194" t="s">
        <v>87</v>
      </c>
      <c r="B11" s="195" t="s">
        <v>80</v>
      </c>
      <c r="C11" s="196">
        <f t="shared" si="0"/>
        <v>416.49</v>
      </c>
      <c r="D11" s="196">
        <v>416.49</v>
      </c>
      <c r="E11" s="196">
        <v>0</v>
      </c>
      <c r="F11" s="6"/>
    </row>
    <row r="12" spans="1:6" ht="45" customHeight="1">
      <c r="A12" s="194" t="s">
        <v>88</v>
      </c>
      <c r="B12" s="195" t="s">
        <v>89</v>
      </c>
      <c r="C12" s="196">
        <f t="shared" si="0"/>
        <v>8</v>
      </c>
      <c r="D12" s="196">
        <v>0</v>
      </c>
      <c r="E12" s="196">
        <v>8</v>
      </c>
      <c r="F12" s="6"/>
    </row>
    <row r="13" spans="1:6" ht="45" customHeight="1">
      <c r="A13" s="194" t="s">
        <v>90</v>
      </c>
      <c r="B13" s="195" t="s">
        <v>91</v>
      </c>
      <c r="C13" s="196">
        <f t="shared" si="0"/>
        <v>20</v>
      </c>
      <c r="D13" s="196">
        <v>0</v>
      </c>
      <c r="E13" s="196">
        <v>20</v>
      </c>
      <c r="F13" s="6"/>
    </row>
    <row r="14" spans="1:6" ht="45" customHeight="1">
      <c r="A14" s="194" t="s">
        <v>92</v>
      </c>
      <c r="B14" s="195" t="s">
        <v>93</v>
      </c>
      <c r="C14" s="196">
        <f t="shared" si="0"/>
        <v>11143.640000000001</v>
      </c>
      <c r="D14" s="196">
        <f>D15+D16+D17</f>
        <v>9834.140000000001</v>
      </c>
      <c r="E14" s="196">
        <f>E15+E16+E17</f>
        <v>1309.5</v>
      </c>
      <c r="F14" s="6"/>
    </row>
    <row r="15" spans="1:6" ht="45" customHeight="1">
      <c r="A15" s="194" t="s">
        <v>94</v>
      </c>
      <c r="B15" s="195" t="s">
        <v>80</v>
      </c>
      <c r="C15" s="196">
        <f t="shared" si="0"/>
        <v>9920.61</v>
      </c>
      <c r="D15" s="196">
        <v>9141.11</v>
      </c>
      <c r="E15" s="196">
        <v>779.5</v>
      </c>
      <c r="F15" s="6"/>
    </row>
    <row r="16" spans="1:6" ht="45" customHeight="1">
      <c r="A16" s="194" t="s">
        <v>95</v>
      </c>
      <c r="B16" s="195" t="s">
        <v>96</v>
      </c>
      <c r="C16" s="196">
        <f t="shared" si="0"/>
        <v>1029.91</v>
      </c>
      <c r="D16" s="196">
        <v>499.91</v>
      </c>
      <c r="E16" s="196">
        <v>530</v>
      </c>
      <c r="F16" s="6"/>
    </row>
    <row r="17" spans="1:6" ht="45" customHeight="1">
      <c r="A17" s="194" t="s">
        <v>97</v>
      </c>
      <c r="B17" s="195" t="s">
        <v>98</v>
      </c>
      <c r="C17" s="196">
        <f t="shared" si="0"/>
        <v>193.12</v>
      </c>
      <c r="D17" s="196">
        <v>193.12</v>
      </c>
      <c r="E17" s="196">
        <v>0</v>
      </c>
      <c r="F17" s="6"/>
    </row>
    <row r="18" spans="1:6" ht="45" customHeight="1">
      <c r="A18" s="194" t="s">
        <v>99</v>
      </c>
      <c r="B18" s="195" t="s">
        <v>100</v>
      </c>
      <c r="C18" s="196">
        <f t="shared" si="0"/>
        <v>253.52</v>
      </c>
      <c r="D18" s="196">
        <f>D19</f>
        <v>223.52</v>
      </c>
      <c r="E18" s="196">
        <f>E19</f>
        <v>30</v>
      </c>
      <c r="F18" s="6"/>
    </row>
    <row r="19" spans="1:6" ht="45" customHeight="1">
      <c r="A19" s="194" t="s">
        <v>101</v>
      </c>
      <c r="B19" s="195" t="s">
        <v>80</v>
      </c>
      <c r="C19" s="196">
        <f t="shared" si="0"/>
        <v>253.52</v>
      </c>
      <c r="D19" s="196">
        <v>223.52</v>
      </c>
      <c r="E19" s="196">
        <v>30</v>
      </c>
      <c r="F19" s="6"/>
    </row>
    <row r="20" spans="1:6" ht="45" customHeight="1">
      <c r="A20" s="194" t="s">
        <v>102</v>
      </c>
      <c r="B20" s="195" t="s">
        <v>103</v>
      </c>
      <c r="C20" s="196">
        <f t="shared" si="0"/>
        <v>159.35</v>
      </c>
      <c r="D20" s="196">
        <f>D21+D22</f>
        <v>149.35</v>
      </c>
      <c r="E20" s="196">
        <f>E21+E22</f>
        <v>10</v>
      </c>
      <c r="F20" s="6"/>
    </row>
    <row r="21" spans="1:6" ht="45" customHeight="1">
      <c r="A21" s="194" t="s">
        <v>104</v>
      </c>
      <c r="B21" s="195" t="s">
        <v>80</v>
      </c>
      <c r="C21" s="196">
        <f t="shared" si="0"/>
        <v>149.35</v>
      </c>
      <c r="D21" s="196">
        <v>149.35</v>
      </c>
      <c r="E21" s="196">
        <v>0</v>
      </c>
      <c r="F21" s="6"/>
    </row>
    <row r="22" spans="1:6" ht="45" customHeight="1">
      <c r="A22" s="194" t="s">
        <v>105</v>
      </c>
      <c r="B22" s="195" t="s">
        <v>106</v>
      </c>
      <c r="C22" s="196">
        <f t="shared" si="0"/>
        <v>10</v>
      </c>
      <c r="D22" s="196">
        <v>0</v>
      </c>
      <c r="E22" s="196">
        <v>10</v>
      </c>
      <c r="F22" s="6"/>
    </row>
    <row r="23" spans="1:6" ht="45" customHeight="1">
      <c r="A23" s="194" t="s">
        <v>107</v>
      </c>
      <c r="B23" s="195" t="s">
        <v>108</v>
      </c>
      <c r="C23" s="196">
        <f t="shared" si="0"/>
        <v>542.8199999999999</v>
      </c>
      <c r="D23" s="196">
        <f>D24+D25+D26+D27+D28</f>
        <v>257.82</v>
      </c>
      <c r="E23" s="196">
        <f>E24+E25+E26+E27+E28</f>
        <v>285</v>
      </c>
      <c r="F23" s="6"/>
    </row>
    <row r="24" spans="1:6" ht="45" customHeight="1">
      <c r="A24" s="194" t="s">
        <v>109</v>
      </c>
      <c r="B24" s="195" t="s">
        <v>80</v>
      </c>
      <c r="C24" s="196">
        <f t="shared" si="0"/>
        <v>297.82</v>
      </c>
      <c r="D24" s="196">
        <v>257.82</v>
      </c>
      <c r="E24" s="196">
        <v>40</v>
      </c>
      <c r="F24" s="6"/>
    </row>
    <row r="25" spans="1:6" ht="45" customHeight="1">
      <c r="A25" s="194" t="s">
        <v>110</v>
      </c>
      <c r="B25" s="195" t="s">
        <v>111</v>
      </c>
      <c r="C25" s="196">
        <f t="shared" si="0"/>
        <v>35</v>
      </c>
      <c r="D25" s="196">
        <v>0</v>
      </c>
      <c r="E25" s="196">
        <v>35</v>
      </c>
      <c r="F25" s="6"/>
    </row>
    <row r="26" spans="1:6" ht="45" customHeight="1">
      <c r="A26" s="194" t="s">
        <v>112</v>
      </c>
      <c r="B26" s="195" t="s">
        <v>113</v>
      </c>
      <c r="C26" s="196">
        <f t="shared" si="0"/>
        <v>130</v>
      </c>
      <c r="D26" s="196">
        <v>0</v>
      </c>
      <c r="E26" s="196">
        <v>130</v>
      </c>
      <c r="F26" s="6"/>
    </row>
    <row r="27" spans="1:6" ht="45" customHeight="1">
      <c r="A27" s="194" t="s">
        <v>114</v>
      </c>
      <c r="B27" s="195" t="s">
        <v>115</v>
      </c>
      <c r="C27" s="196">
        <f t="shared" si="0"/>
        <v>80</v>
      </c>
      <c r="D27" s="196">
        <v>0</v>
      </c>
      <c r="E27" s="196">
        <v>80</v>
      </c>
      <c r="F27" s="6"/>
    </row>
    <row r="28" spans="1:6" ht="45" customHeight="1">
      <c r="A28" s="194" t="s">
        <v>116</v>
      </c>
      <c r="B28" s="195" t="s">
        <v>117</v>
      </c>
      <c r="C28" s="196">
        <f t="shared" si="0"/>
        <v>0</v>
      </c>
      <c r="D28" s="196">
        <v>0</v>
      </c>
      <c r="E28" s="196">
        <v>0</v>
      </c>
      <c r="F28" s="6"/>
    </row>
    <row r="29" spans="1:6" ht="45" customHeight="1">
      <c r="A29" s="194" t="s">
        <v>118</v>
      </c>
      <c r="B29" s="195" t="s">
        <v>119</v>
      </c>
      <c r="C29" s="196">
        <f t="shared" si="0"/>
        <v>127.99</v>
      </c>
      <c r="D29" s="196">
        <f>D30+D31</f>
        <v>102.99</v>
      </c>
      <c r="E29" s="196">
        <f>E30+E31</f>
        <v>25</v>
      </c>
      <c r="F29" s="6"/>
    </row>
    <row r="30" spans="1:6" ht="45" customHeight="1">
      <c r="A30" s="194" t="s">
        <v>120</v>
      </c>
      <c r="B30" s="195" t="s">
        <v>80</v>
      </c>
      <c r="C30" s="196">
        <f t="shared" si="0"/>
        <v>107.99</v>
      </c>
      <c r="D30" s="196">
        <v>102.99</v>
      </c>
      <c r="E30" s="196">
        <v>5</v>
      </c>
      <c r="F30" s="6"/>
    </row>
    <row r="31" spans="1:6" ht="45" customHeight="1">
      <c r="A31" s="194" t="s">
        <v>121</v>
      </c>
      <c r="B31" s="195" t="s">
        <v>122</v>
      </c>
      <c r="C31" s="196">
        <f t="shared" si="0"/>
        <v>20</v>
      </c>
      <c r="D31" s="196">
        <v>0</v>
      </c>
      <c r="E31" s="196">
        <v>20</v>
      </c>
      <c r="F31" s="6"/>
    </row>
    <row r="32" spans="1:6" ht="45" customHeight="1">
      <c r="A32" s="194" t="s">
        <v>123</v>
      </c>
      <c r="B32" s="195" t="s">
        <v>124</v>
      </c>
      <c r="C32" s="196">
        <f t="shared" si="0"/>
        <v>531.27</v>
      </c>
      <c r="D32" s="196">
        <f>D33+D34</f>
        <v>477.27</v>
      </c>
      <c r="E32" s="196">
        <f>E33+E34</f>
        <v>54</v>
      </c>
      <c r="F32" s="6"/>
    </row>
    <row r="33" spans="1:6" ht="45" customHeight="1">
      <c r="A33" s="194" t="s">
        <v>125</v>
      </c>
      <c r="B33" s="195" t="s">
        <v>80</v>
      </c>
      <c r="C33" s="196">
        <f t="shared" si="0"/>
        <v>517.27</v>
      </c>
      <c r="D33" s="196">
        <v>477.27</v>
      </c>
      <c r="E33" s="196">
        <v>40</v>
      </c>
      <c r="F33" s="6"/>
    </row>
    <row r="34" spans="1:6" ht="45" customHeight="1">
      <c r="A34" s="194" t="s">
        <v>126</v>
      </c>
      <c r="B34" s="195" t="s">
        <v>127</v>
      </c>
      <c r="C34" s="196">
        <f t="shared" si="0"/>
        <v>14</v>
      </c>
      <c r="D34" s="196">
        <v>0</v>
      </c>
      <c r="E34" s="196">
        <v>14</v>
      </c>
      <c r="F34" s="6"/>
    </row>
    <row r="35" spans="1:6" ht="45" customHeight="1">
      <c r="A35" s="194" t="s">
        <v>128</v>
      </c>
      <c r="B35" s="195" t="s">
        <v>129</v>
      </c>
      <c r="C35" s="196">
        <f t="shared" si="0"/>
        <v>0</v>
      </c>
      <c r="D35" s="196">
        <f>D36</f>
        <v>0</v>
      </c>
      <c r="E35" s="196">
        <f>E36</f>
        <v>0</v>
      </c>
      <c r="F35" s="6"/>
    </row>
    <row r="36" spans="1:6" ht="45" customHeight="1">
      <c r="A36" s="194" t="s">
        <v>130</v>
      </c>
      <c r="B36" s="195" t="s">
        <v>80</v>
      </c>
      <c r="C36" s="196">
        <f t="shared" si="0"/>
        <v>0</v>
      </c>
      <c r="D36" s="196">
        <v>0</v>
      </c>
      <c r="E36" s="196">
        <v>0</v>
      </c>
      <c r="F36" s="6"/>
    </row>
    <row r="37" spans="1:6" ht="45" customHeight="1">
      <c r="A37" s="194" t="s">
        <v>131</v>
      </c>
      <c r="B37" s="195" t="s">
        <v>132</v>
      </c>
      <c r="C37" s="196">
        <f t="shared" si="0"/>
        <v>89.55</v>
      </c>
      <c r="D37" s="196">
        <f>D38</f>
        <v>82.55</v>
      </c>
      <c r="E37" s="196">
        <f>E38</f>
        <v>7</v>
      </c>
      <c r="F37" s="6"/>
    </row>
    <row r="38" spans="1:6" ht="45" customHeight="1">
      <c r="A38" s="194" t="s">
        <v>133</v>
      </c>
      <c r="B38" s="195" t="s">
        <v>80</v>
      </c>
      <c r="C38" s="196">
        <f t="shared" si="0"/>
        <v>89.55</v>
      </c>
      <c r="D38" s="196">
        <v>82.55</v>
      </c>
      <c r="E38" s="196">
        <v>7</v>
      </c>
      <c r="F38" s="6"/>
    </row>
    <row r="39" spans="1:6" ht="45" customHeight="1">
      <c r="A39" s="194" t="s">
        <v>134</v>
      </c>
      <c r="B39" s="195" t="s">
        <v>135</v>
      </c>
      <c r="C39" s="196">
        <f t="shared" si="0"/>
        <v>224.46</v>
      </c>
      <c r="D39" s="196">
        <f>D40+D41+D42</f>
        <v>178.46</v>
      </c>
      <c r="E39" s="196">
        <f>E40+E41+E42</f>
        <v>46</v>
      </c>
      <c r="F39" s="6"/>
    </row>
    <row r="40" spans="1:6" ht="45" customHeight="1">
      <c r="A40" s="194" t="s">
        <v>136</v>
      </c>
      <c r="B40" s="195" t="s">
        <v>80</v>
      </c>
      <c r="C40" s="196">
        <f t="shared" si="0"/>
        <v>178.46</v>
      </c>
      <c r="D40" s="196">
        <v>178.46</v>
      </c>
      <c r="E40" s="196">
        <v>0</v>
      </c>
      <c r="F40" s="6"/>
    </row>
    <row r="41" spans="1:6" ht="45" customHeight="1">
      <c r="A41" s="194" t="s">
        <v>137</v>
      </c>
      <c r="B41" s="195" t="s">
        <v>138</v>
      </c>
      <c r="C41" s="196">
        <f t="shared" si="0"/>
        <v>20</v>
      </c>
      <c r="D41" s="196">
        <v>0</v>
      </c>
      <c r="E41" s="196">
        <v>20</v>
      </c>
      <c r="F41" s="6"/>
    </row>
    <row r="42" spans="1:6" ht="45" customHeight="1">
      <c r="A42" s="194" t="s">
        <v>139</v>
      </c>
      <c r="B42" s="195" t="s">
        <v>140</v>
      </c>
      <c r="C42" s="196">
        <f t="shared" si="0"/>
        <v>26</v>
      </c>
      <c r="D42" s="196">
        <v>0</v>
      </c>
      <c r="E42" s="196">
        <v>26</v>
      </c>
      <c r="F42" s="6"/>
    </row>
    <row r="43" spans="1:6" ht="45" customHeight="1">
      <c r="A43" s="194" t="s">
        <v>141</v>
      </c>
      <c r="B43" s="195" t="s">
        <v>142</v>
      </c>
      <c r="C43" s="196">
        <f t="shared" si="0"/>
        <v>1410.6499999999999</v>
      </c>
      <c r="D43" s="196">
        <f>D44+D46+D45</f>
        <v>1036.8899999999999</v>
      </c>
      <c r="E43" s="196">
        <f>E44+E46+E45</f>
        <v>373.76</v>
      </c>
      <c r="F43" s="6"/>
    </row>
    <row r="44" spans="1:6" ht="45" customHeight="1">
      <c r="A44" s="194" t="s">
        <v>143</v>
      </c>
      <c r="B44" s="195" t="s">
        <v>80</v>
      </c>
      <c r="C44" s="196">
        <f t="shared" si="0"/>
        <v>851.0699999999999</v>
      </c>
      <c r="D44" s="196">
        <v>548.31</v>
      </c>
      <c r="E44" s="196">
        <v>302.76</v>
      </c>
      <c r="F44" s="6"/>
    </row>
    <row r="45" spans="1:6" ht="45" customHeight="1">
      <c r="A45" s="194" t="s">
        <v>144</v>
      </c>
      <c r="B45" s="195" t="s">
        <v>145</v>
      </c>
      <c r="C45" s="196">
        <f t="shared" si="0"/>
        <v>61</v>
      </c>
      <c r="D45" s="196">
        <v>0</v>
      </c>
      <c r="E45" s="196">
        <v>61</v>
      </c>
      <c r="F45" s="6"/>
    </row>
    <row r="46" spans="1:6" ht="45" customHeight="1">
      <c r="A46" s="194" t="s">
        <v>146</v>
      </c>
      <c r="B46" s="195" t="s">
        <v>147</v>
      </c>
      <c r="C46" s="196">
        <f t="shared" si="0"/>
        <v>498.58</v>
      </c>
      <c r="D46" s="196">
        <v>488.58</v>
      </c>
      <c r="E46" s="196">
        <v>10</v>
      </c>
      <c r="F46" s="6"/>
    </row>
    <row r="47" spans="1:6" ht="45" customHeight="1">
      <c r="A47" s="194" t="s">
        <v>148</v>
      </c>
      <c r="B47" s="195" t="s">
        <v>149</v>
      </c>
      <c r="C47" s="196">
        <f t="shared" si="0"/>
        <v>867.9</v>
      </c>
      <c r="D47" s="196">
        <f>D48+D49+D50</f>
        <v>607.93</v>
      </c>
      <c r="E47" s="196">
        <f>E48+E49+E50</f>
        <v>259.97</v>
      </c>
      <c r="F47" s="6"/>
    </row>
    <row r="48" spans="1:6" ht="45" customHeight="1">
      <c r="A48" s="194" t="s">
        <v>150</v>
      </c>
      <c r="B48" s="195" t="s">
        <v>80</v>
      </c>
      <c r="C48" s="196">
        <f t="shared" si="0"/>
        <v>722.03</v>
      </c>
      <c r="D48" s="196">
        <v>607.93</v>
      </c>
      <c r="E48" s="196">
        <v>114.1</v>
      </c>
      <c r="F48" s="6"/>
    </row>
    <row r="49" spans="1:6" ht="45" customHeight="1">
      <c r="A49" s="194" t="s">
        <v>151</v>
      </c>
      <c r="B49" s="195" t="s">
        <v>152</v>
      </c>
      <c r="C49" s="196">
        <f t="shared" si="0"/>
        <v>50</v>
      </c>
      <c r="D49" s="196">
        <v>0</v>
      </c>
      <c r="E49" s="196">
        <v>50</v>
      </c>
      <c r="F49" s="6"/>
    </row>
    <row r="50" spans="1:6" ht="45" customHeight="1">
      <c r="A50" s="194" t="s">
        <v>153</v>
      </c>
      <c r="B50" s="195" t="s">
        <v>154</v>
      </c>
      <c r="C50" s="196">
        <f t="shared" si="0"/>
        <v>95.87</v>
      </c>
      <c r="D50" s="196">
        <v>0</v>
      </c>
      <c r="E50" s="196">
        <v>95.87</v>
      </c>
      <c r="F50" s="6"/>
    </row>
    <row r="51" spans="1:6" ht="45" customHeight="1">
      <c r="A51" s="194" t="s">
        <v>155</v>
      </c>
      <c r="B51" s="195" t="s">
        <v>156</v>
      </c>
      <c r="C51" s="196">
        <f t="shared" si="0"/>
        <v>370.98</v>
      </c>
      <c r="D51" s="196">
        <f>D52</f>
        <v>340.98</v>
      </c>
      <c r="E51" s="196">
        <f>E52</f>
        <v>30</v>
      </c>
      <c r="F51" s="6"/>
    </row>
    <row r="52" spans="1:6" ht="45" customHeight="1">
      <c r="A52" s="194" t="s">
        <v>157</v>
      </c>
      <c r="B52" s="195" t="s">
        <v>80</v>
      </c>
      <c r="C52" s="196">
        <f t="shared" si="0"/>
        <v>370.98</v>
      </c>
      <c r="D52" s="196">
        <v>340.98</v>
      </c>
      <c r="E52" s="196">
        <v>30</v>
      </c>
      <c r="F52" s="6"/>
    </row>
    <row r="53" spans="1:6" ht="45" customHeight="1">
      <c r="A53" s="194" t="s">
        <v>158</v>
      </c>
      <c r="B53" s="195" t="s">
        <v>159</v>
      </c>
      <c r="C53" s="196">
        <f t="shared" si="0"/>
        <v>701.72</v>
      </c>
      <c r="D53" s="196">
        <f>D54+D55+D56</f>
        <v>691.72</v>
      </c>
      <c r="E53" s="196">
        <f>E54+E55+E56</f>
        <v>10</v>
      </c>
      <c r="F53" s="6"/>
    </row>
    <row r="54" spans="1:6" ht="45" customHeight="1">
      <c r="A54" s="194" t="s">
        <v>160</v>
      </c>
      <c r="B54" s="195" t="s">
        <v>80</v>
      </c>
      <c r="C54" s="196">
        <f t="shared" si="0"/>
        <v>701.72</v>
      </c>
      <c r="D54" s="196">
        <v>691.72</v>
      </c>
      <c r="E54" s="196">
        <v>10</v>
      </c>
      <c r="F54" s="6"/>
    </row>
    <row r="55" spans="1:6" ht="45" customHeight="1">
      <c r="A55" s="194" t="s">
        <v>161</v>
      </c>
      <c r="B55" s="195" t="s">
        <v>162</v>
      </c>
      <c r="C55" s="196">
        <f t="shared" si="0"/>
        <v>0</v>
      </c>
      <c r="D55" s="196">
        <v>0</v>
      </c>
      <c r="E55" s="196">
        <v>0</v>
      </c>
      <c r="F55" s="6"/>
    </row>
    <row r="56" spans="1:6" ht="45" customHeight="1">
      <c r="A56" s="194" t="s">
        <v>163</v>
      </c>
      <c r="B56" s="195" t="s">
        <v>164</v>
      </c>
      <c r="C56" s="196">
        <f t="shared" si="0"/>
        <v>0</v>
      </c>
      <c r="D56" s="196">
        <v>0</v>
      </c>
      <c r="E56" s="196">
        <v>0</v>
      </c>
      <c r="F56" s="6"/>
    </row>
    <row r="57" spans="1:6" ht="45" customHeight="1">
      <c r="A57" s="194" t="s">
        <v>165</v>
      </c>
      <c r="B57" s="195" t="s">
        <v>166</v>
      </c>
      <c r="C57" s="196">
        <f t="shared" si="0"/>
        <v>88.29</v>
      </c>
      <c r="D57" s="196">
        <f>D58</f>
        <v>88.29</v>
      </c>
      <c r="E57" s="196">
        <f>E58</f>
        <v>0</v>
      </c>
      <c r="F57" s="6"/>
    </row>
    <row r="58" spans="1:6" ht="45" customHeight="1">
      <c r="A58" s="194" t="s">
        <v>167</v>
      </c>
      <c r="B58" s="195" t="s">
        <v>80</v>
      </c>
      <c r="C58" s="196">
        <f t="shared" si="0"/>
        <v>88.29</v>
      </c>
      <c r="D58" s="196">
        <v>88.29</v>
      </c>
      <c r="E58" s="196">
        <v>0</v>
      </c>
      <c r="F58" s="6"/>
    </row>
    <row r="59" spans="1:6" ht="45" customHeight="1">
      <c r="A59" s="194" t="s">
        <v>168</v>
      </c>
      <c r="B59" s="195" t="s">
        <v>169</v>
      </c>
      <c r="C59" s="196">
        <f t="shared" si="0"/>
        <v>249.32</v>
      </c>
      <c r="D59" s="196">
        <f>D60+D61</f>
        <v>238.32</v>
      </c>
      <c r="E59" s="196">
        <f>E60+E61</f>
        <v>11</v>
      </c>
      <c r="F59" s="6"/>
    </row>
    <row r="60" spans="1:6" ht="45" customHeight="1">
      <c r="A60" s="194" t="s">
        <v>170</v>
      </c>
      <c r="B60" s="195" t="s">
        <v>80</v>
      </c>
      <c r="C60" s="196">
        <f t="shared" si="0"/>
        <v>238.32</v>
      </c>
      <c r="D60" s="196">
        <v>238.32</v>
      </c>
      <c r="E60" s="196">
        <v>0</v>
      </c>
      <c r="F60" s="6"/>
    </row>
    <row r="61" spans="1:6" ht="45" customHeight="1">
      <c r="A61" s="194" t="s">
        <v>171</v>
      </c>
      <c r="B61" s="195" t="s">
        <v>172</v>
      </c>
      <c r="C61" s="196">
        <f t="shared" si="0"/>
        <v>11</v>
      </c>
      <c r="D61" s="196">
        <v>0</v>
      </c>
      <c r="E61" s="196">
        <v>11</v>
      </c>
      <c r="F61" s="6"/>
    </row>
    <row r="62" spans="1:6" ht="45" customHeight="1">
      <c r="A62" s="194" t="s">
        <v>173</v>
      </c>
      <c r="B62" s="195" t="s">
        <v>174</v>
      </c>
      <c r="C62" s="196">
        <f t="shared" si="0"/>
        <v>53</v>
      </c>
      <c r="D62" s="196">
        <f>D63+D66</f>
        <v>0</v>
      </c>
      <c r="E62" s="196">
        <f>E63+E66</f>
        <v>53</v>
      </c>
      <c r="F62" s="6"/>
    </row>
    <row r="63" spans="1:6" ht="45" customHeight="1">
      <c r="A63" s="194" t="s">
        <v>175</v>
      </c>
      <c r="B63" s="195" t="s">
        <v>176</v>
      </c>
      <c r="C63" s="196">
        <f t="shared" si="0"/>
        <v>43</v>
      </c>
      <c r="D63" s="196">
        <f>D64</f>
        <v>0</v>
      </c>
      <c r="E63" s="196">
        <v>43</v>
      </c>
      <c r="F63" s="6"/>
    </row>
    <row r="64" spans="1:6" ht="45" customHeight="1">
      <c r="A64" s="194" t="s">
        <v>177</v>
      </c>
      <c r="B64" s="195" t="s">
        <v>178</v>
      </c>
      <c r="C64" s="196">
        <f t="shared" si="0"/>
        <v>35</v>
      </c>
      <c r="D64" s="196">
        <v>0</v>
      </c>
      <c r="E64" s="196">
        <v>35</v>
      </c>
      <c r="F64" s="6"/>
    </row>
    <row r="65" spans="1:6" ht="45" customHeight="1">
      <c r="A65" s="194" t="s">
        <v>179</v>
      </c>
      <c r="B65" s="195" t="s">
        <v>180</v>
      </c>
      <c r="C65" s="196">
        <f t="shared" si="0"/>
        <v>8</v>
      </c>
      <c r="D65" s="196">
        <v>0</v>
      </c>
      <c r="E65" s="196">
        <v>8</v>
      </c>
      <c r="F65" s="6"/>
    </row>
    <row r="66" spans="1:6" ht="45" customHeight="1">
      <c r="A66" s="194" t="s">
        <v>181</v>
      </c>
      <c r="B66" s="195" t="s">
        <v>182</v>
      </c>
      <c r="C66" s="196">
        <f t="shared" si="0"/>
        <v>10</v>
      </c>
      <c r="D66" s="196">
        <f>D67</f>
        <v>0</v>
      </c>
      <c r="E66" s="196">
        <v>10</v>
      </c>
      <c r="F66" s="6"/>
    </row>
    <row r="67" spans="1:6" ht="45" customHeight="1">
      <c r="A67" s="194" t="s">
        <v>183</v>
      </c>
      <c r="B67" s="195" t="s">
        <v>184</v>
      </c>
      <c r="C67" s="196">
        <f t="shared" si="0"/>
        <v>10</v>
      </c>
      <c r="D67" s="196">
        <v>0</v>
      </c>
      <c r="E67" s="196">
        <v>10</v>
      </c>
      <c r="F67" s="6"/>
    </row>
    <row r="68" spans="1:6" ht="45" customHeight="1">
      <c r="A68" s="194" t="s">
        <v>185</v>
      </c>
      <c r="B68" s="195" t="s">
        <v>186</v>
      </c>
      <c r="C68" s="196">
        <f t="shared" si="0"/>
        <v>5244.410000000001</v>
      </c>
      <c r="D68" s="196">
        <f>D69+D72+D75+D77+D79+D81+D87</f>
        <v>4526.77</v>
      </c>
      <c r="E68" s="196">
        <f>E69+E72+E75+E77+E79+E81+E87</f>
        <v>717.6400000000001</v>
      </c>
      <c r="F68" s="6"/>
    </row>
    <row r="69" spans="1:6" ht="45" customHeight="1">
      <c r="A69" s="194" t="s">
        <v>187</v>
      </c>
      <c r="B69" s="195" t="s">
        <v>188</v>
      </c>
      <c r="C69" s="196">
        <f aca="true" t="shared" si="1" ref="C69:C132">D69+E69</f>
        <v>22</v>
      </c>
      <c r="D69" s="196">
        <f>D70+D71</f>
        <v>0</v>
      </c>
      <c r="E69" s="196">
        <f>E70+E71</f>
        <v>22</v>
      </c>
      <c r="F69" s="6"/>
    </row>
    <row r="70" spans="1:6" ht="45" customHeight="1">
      <c r="A70" s="194" t="s">
        <v>189</v>
      </c>
      <c r="B70" s="195" t="s">
        <v>190</v>
      </c>
      <c r="C70" s="196">
        <f t="shared" si="1"/>
        <v>12</v>
      </c>
      <c r="D70" s="196">
        <v>0</v>
      </c>
      <c r="E70" s="196">
        <v>12</v>
      </c>
      <c r="F70" s="6"/>
    </row>
    <row r="71" spans="1:6" ht="45" customHeight="1">
      <c r="A71" s="194" t="s">
        <v>191</v>
      </c>
      <c r="B71" s="195" t="s">
        <v>192</v>
      </c>
      <c r="C71" s="196">
        <f t="shared" si="1"/>
        <v>10</v>
      </c>
      <c r="D71" s="196">
        <v>0</v>
      </c>
      <c r="E71" s="196">
        <v>10</v>
      </c>
      <c r="F71" s="6"/>
    </row>
    <row r="72" spans="1:6" ht="45" customHeight="1">
      <c r="A72" s="194" t="s">
        <v>193</v>
      </c>
      <c r="B72" s="195" t="s">
        <v>194</v>
      </c>
      <c r="C72" s="196">
        <f t="shared" si="1"/>
        <v>3517.92</v>
      </c>
      <c r="D72" s="196">
        <f>D73+D74</f>
        <v>3068.46</v>
      </c>
      <c r="E72" s="196">
        <f>E73+E74</f>
        <v>449.46</v>
      </c>
      <c r="F72" s="6"/>
    </row>
    <row r="73" spans="1:6" ht="45" customHeight="1">
      <c r="A73" s="194" t="s">
        <v>195</v>
      </c>
      <c r="B73" s="195" t="s">
        <v>80</v>
      </c>
      <c r="C73" s="196">
        <f t="shared" si="1"/>
        <v>3514.92</v>
      </c>
      <c r="D73" s="196">
        <v>3068.46</v>
      </c>
      <c r="E73" s="196">
        <v>446.46</v>
      </c>
      <c r="F73" s="6"/>
    </row>
    <row r="74" spans="1:6" ht="45" customHeight="1">
      <c r="A74" s="194" t="s">
        <v>196</v>
      </c>
      <c r="B74" s="195" t="s">
        <v>197</v>
      </c>
      <c r="C74" s="196">
        <f t="shared" si="1"/>
        <v>3</v>
      </c>
      <c r="D74" s="196">
        <v>0</v>
      </c>
      <c r="E74" s="196">
        <v>3</v>
      </c>
      <c r="F74" s="6"/>
    </row>
    <row r="75" spans="1:6" ht="45" customHeight="1">
      <c r="A75" s="194" t="s">
        <v>198</v>
      </c>
      <c r="B75" s="195" t="s">
        <v>199</v>
      </c>
      <c r="C75" s="196">
        <f t="shared" si="1"/>
        <v>134.17000000000002</v>
      </c>
      <c r="D75" s="196">
        <f aca="true" t="shared" si="2" ref="D75:D79">D76</f>
        <v>76.17</v>
      </c>
      <c r="E75" s="196">
        <f aca="true" t="shared" si="3" ref="E75:E79">E76</f>
        <v>58</v>
      </c>
      <c r="F75" s="6"/>
    </row>
    <row r="76" spans="1:6" ht="45" customHeight="1">
      <c r="A76" s="194" t="s">
        <v>200</v>
      </c>
      <c r="B76" s="195" t="s">
        <v>80</v>
      </c>
      <c r="C76" s="196">
        <f t="shared" si="1"/>
        <v>134.17000000000002</v>
      </c>
      <c r="D76" s="196">
        <v>76.17</v>
      </c>
      <c r="E76" s="196">
        <v>58</v>
      </c>
      <c r="F76" s="6"/>
    </row>
    <row r="77" spans="1:6" ht="45" customHeight="1">
      <c r="A77" s="194" t="s">
        <v>201</v>
      </c>
      <c r="B77" s="195" t="s">
        <v>202</v>
      </c>
      <c r="C77" s="196">
        <f t="shared" si="1"/>
        <v>479.08</v>
      </c>
      <c r="D77" s="196">
        <f t="shared" si="2"/>
        <v>446.26</v>
      </c>
      <c r="E77" s="196">
        <f t="shared" si="3"/>
        <v>32.82</v>
      </c>
      <c r="F77" s="6"/>
    </row>
    <row r="78" spans="1:6" ht="45" customHeight="1">
      <c r="A78" s="194" t="s">
        <v>203</v>
      </c>
      <c r="B78" s="195" t="s">
        <v>80</v>
      </c>
      <c r="C78" s="196">
        <f t="shared" si="1"/>
        <v>479.08</v>
      </c>
      <c r="D78" s="196">
        <v>446.26</v>
      </c>
      <c r="E78" s="196">
        <v>32.82</v>
      </c>
      <c r="F78" s="6"/>
    </row>
    <row r="79" spans="1:6" ht="45" customHeight="1">
      <c r="A79" s="194" t="s">
        <v>204</v>
      </c>
      <c r="B79" s="195" t="s">
        <v>205</v>
      </c>
      <c r="C79" s="196">
        <f t="shared" si="1"/>
        <v>660.78</v>
      </c>
      <c r="D79" s="196">
        <f t="shared" si="2"/>
        <v>564.11</v>
      </c>
      <c r="E79" s="196">
        <f t="shared" si="3"/>
        <v>96.67</v>
      </c>
      <c r="F79" s="6"/>
    </row>
    <row r="80" spans="1:6" ht="45" customHeight="1">
      <c r="A80" s="194" t="s">
        <v>206</v>
      </c>
      <c r="B80" s="195" t="s">
        <v>80</v>
      </c>
      <c r="C80" s="196">
        <f t="shared" si="1"/>
        <v>660.78</v>
      </c>
      <c r="D80" s="196">
        <v>564.11</v>
      </c>
      <c r="E80" s="196">
        <v>96.67</v>
      </c>
      <c r="F80" s="6"/>
    </row>
    <row r="81" spans="1:6" ht="45" customHeight="1">
      <c r="A81" s="194" t="s">
        <v>207</v>
      </c>
      <c r="B81" s="195" t="s">
        <v>208</v>
      </c>
      <c r="C81" s="196">
        <f t="shared" si="1"/>
        <v>425.46</v>
      </c>
      <c r="D81" s="196">
        <f>D82+D83+D84+D85+D86</f>
        <v>371.77</v>
      </c>
      <c r="E81" s="196">
        <f>E82+E83+E84+E85+E86</f>
        <v>53.690000000000005</v>
      </c>
      <c r="F81" s="6"/>
    </row>
    <row r="82" spans="1:6" ht="45" customHeight="1">
      <c r="A82" s="194" t="s">
        <v>209</v>
      </c>
      <c r="B82" s="195" t="s">
        <v>80</v>
      </c>
      <c r="C82" s="196">
        <f t="shared" si="1"/>
        <v>392.85999999999996</v>
      </c>
      <c r="D82" s="196">
        <v>371.77</v>
      </c>
      <c r="E82" s="196">
        <v>21.09</v>
      </c>
      <c r="F82" s="6"/>
    </row>
    <row r="83" spans="1:6" ht="45" customHeight="1">
      <c r="A83" s="194" t="s">
        <v>210</v>
      </c>
      <c r="B83" s="195" t="s">
        <v>211</v>
      </c>
      <c r="C83" s="196">
        <f t="shared" si="1"/>
        <v>12.4</v>
      </c>
      <c r="D83" s="196">
        <v>0</v>
      </c>
      <c r="E83" s="196">
        <v>12.4</v>
      </c>
      <c r="F83" s="6"/>
    </row>
    <row r="84" spans="1:6" ht="45" customHeight="1">
      <c r="A84" s="194" t="s">
        <v>212</v>
      </c>
      <c r="B84" s="195" t="s">
        <v>213</v>
      </c>
      <c r="C84" s="196">
        <f t="shared" si="1"/>
        <v>10</v>
      </c>
      <c r="D84" s="196">
        <v>0</v>
      </c>
      <c r="E84" s="196">
        <v>10</v>
      </c>
      <c r="F84" s="6"/>
    </row>
    <row r="85" spans="1:6" ht="45" customHeight="1">
      <c r="A85" s="194" t="s">
        <v>214</v>
      </c>
      <c r="B85" s="195" t="s">
        <v>215</v>
      </c>
      <c r="C85" s="196">
        <f t="shared" si="1"/>
        <v>8</v>
      </c>
      <c r="D85" s="196">
        <v>0</v>
      </c>
      <c r="E85" s="196">
        <v>8</v>
      </c>
      <c r="F85" s="6"/>
    </row>
    <row r="86" spans="1:6" ht="45" customHeight="1">
      <c r="A86" s="194" t="s">
        <v>216</v>
      </c>
      <c r="B86" s="195" t="s">
        <v>217</v>
      </c>
      <c r="C86" s="196">
        <f t="shared" si="1"/>
        <v>2.2</v>
      </c>
      <c r="D86" s="196">
        <v>0</v>
      </c>
      <c r="E86" s="196">
        <v>2.2</v>
      </c>
      <c r="F86" s="6"/>
    </row>
    <row r="87" spans="1:6" ht="45" customHeight="1">
      <c r="A87" s="194" t="s">
        <v>218</v>
      </c>
      <c r="B87" s="195" t="s">
        <v>219</v>
      </c>
      <c r="C87" s="196">
        <f t="shared" si="1"/>
        <v>5</v>
      </c>
      <c r="D87" s="196">
        <f aca="true" t="shared" si="4" ref="D87:D92">D88</f>
        <v>0</v>
      </c>
      <c r="E87" s="196">
        <f aca="true" t="shared" si="5" ref="E87:E92">E88</f>
        <v>5</v>
      </c>
      <c r="F87" s="6"/>
    </row>
    <row r="88" spans="1:6" ht="45" customHeight="1">
      <c r="A88" s="194" t="s">
        <v>220</v>
      </c>
      <c r="B88" s="195" t="s">
        <v>80</v>
      </c>
      <c r="C88" s="196">
        <f t="shared" si="1"/>
        <v>5</v>
      </c>
      <c r="D88" s="196">
        <v>0</v>
      </c>
      <c r="E88" s="196">
        <v>5</v>
      </c>
      <c r="F88" s="6"/>
    </row>
    <row r="89" spans="1:6" ht="45" customHeight="1">
      <c r="A89" s="194" t="s">
        <v>221</v>
      </c>
      <c r="B89" s="195" t="s">
        <v>222</v>
      </c>
      <c r="C89" s="196">
        <f t="shared" si="1"/>
        <v>854.71</v>
      </c>
      <c r="D89" s="196">
        <f>D90+D92</f>
        <v>248.71</v>
      </c>
      <c r="E89" s="196">
        <f>E90+E92</f>
        <v>606</v>
      </c>
      <c r="F89" s="6"/>
    </row>
    <row r="90" spans="1:6" ht="45" customHeight="1">
      <c r="A90" s="194" t="s">
        <v>223</v>
      </c>
      <c r="B90" s="195" t="s">
        <v>224</v>
      </c>
      <c r="C90" s="196">
        <f t="shared" si="1"/>
        <v>248.71</v>
      </c>
      <c r="D90" s="196">
        <f t="shared" si="4"/>
        <v>248.71</v>
      </c>
      <c r="E90" s="196">
        <f t="shared" si="5"/>
        <v>0</v>
      </c>
      <c r="F90" s="6"/>
    </row>
    <row r="91" spans="1:6" ht="45" customHeight="1">
      <c r="A91" s="194" t="s">
        <v>225</v>
      </c>
      <c r="B91" s="195" t="s">
        <v>80</v>
      </c>
      <c r="C91" s="196">
        <f t="shared" si="1"/>
        <v>248.71</v>
      </c>
      <c r="D91" s="196">
        <v>248.71</v>
      </c>
      <c r="E91" s="196">
        <v>0</v>
      </c>
      <c r="F91" s="6"/>
    </row>
    <row r="92" spans="1:6" ht="45" customHeight="1">
      <c r="A92" s="194" t="s">
        <v>226</v>
      </c>
      <c r="B92" s="195" t="s">
        <v>227</v>
      </c>
      <c r="C92" s="196">
        <f t="shared" si="1"/>
        <v>606</v>
      </c>
      <c r="D92" s="196">
        <f t="shared" si="4"/>
        <v>0</v>
      </c>
      <c r="E92" s="196">
        <f t="shared" si="5"/>
        <v>606</v>
      </c>
      <c r="F92" s="6"/>
    </row>
    <row r="93" spans="1:6" ht="45" customHeight="1">
      <c r="A93" s="194" t="s">
        <v>228</v>
      </c>
      <c r="B93" s="195" t="s">
        <v>229</v>
      </c>
      <c r="C93" s="196">
        <f t="shared" si="1"/>
        <v>606</v>
      </c>
      <c r="D93" s="196">
        <v>0</v>
      </c>
      <c r="E93" s="196">
        <v>606</v>
      </c>
      <c r="F93" s="6"/>
    </row>
    <row r="94" spans="1:6" ht="45" customHeight="1">
      <c r="A94" s="194" t="s">
        <v>230</v>
      </c>
      <c r="B94" s="195" t="s">
        <v>231</v>
      </c>
      <c r="C94" s="196">
        <f t="shared" si="1"/>
        <v>24</v>
      </c>
      <c r="D94" s="196">
        <f>D95</f>
        <v>0</v>
      </c>
      <c r="E94" s="196">
        <f>E95</f>
        <v>24</v>
      </c>
      <c r="F94" s="6"/>
    </row>
    <row r="95" spans="1:6" ht="45" customHeight="1">
      <c r="A95" s="194" t="s">
        <v>232</v>
      </c>
      <c r="B95" s="195" t="s">
        <v>233</v>
      </c>
      <c r="C95" s="196">
        <f t="shared" si="1"/>
        <v>24</v>
      </c>
      <c r="D95" s="196">
        <f>D96</f>
        <v>0</v>
      </c>
      <c r="E95" s="196">
        <f>E96</f>
        <v>24</v>
      </c>
      <c r="F95" s="6"/>
    </row>
    <row r="96" spans="1:6" ht="45" customHeight="1">
      <c r="A96" s="194" t="s">
        <v>234</v>
      </c>
      <c r="B96" s="195" t="s">
        <v>235</v>
      </c>
      <c r="C96" s="196">
        <f t="shared" si="1"/>
        <v>24</v>
      </c>
      <c r="D96" s="196">
        <v>0</v>
      </c>
      <c r="E96" s="196">
        <v>24</v>
      </c>
      <c r="F96" s="6"/>
    </row>
    <row r="97" spans="1:6" ht="45" customHeight="1">
      <c r="A97" s="194" t="s">
        <v>236</v>
      </c>
      <c r="B97" s="195" t="s">
        <v>237</v>
      </c>
      <c r="C97" s="196">
        <f t="shared" si="1"/>
        <v>753.79</v>
      </c>
      <c r="D97" s="196">
        <f>D98+D101</f>
        <v>676.63</v>
      </c>
      <c r="E97" s="196">
        <f>E98+E101</f>
        <v>77.16</v>
      </c>
      <c r="F97" s="6"/>
    </row>
    <row r="98" spans="1:6" ht="45" customHeight="1">
      <c r="A98" s="194" t="s">
        <v>238</v>
      </c>
      <c r="B98" s="195" t="s">
        <v>239</v>
      </c>
      <c r="C98" s="196">
        <f t="shared" si="1"/>
        <v>514.53</v>
      </c>
      <c r="D98" s="196">
        <f>D99+D100</f>
        <v>474.53</v>
      </c>
      <c r="E98" s="196">
        <f>E99+E100</f>
        <v>40</v>
      </c>
      <c r="F98" s="6"/>
    </row>
    <row r="99" spans="1:6" ht="45" customHeight="1">
      <c r="A99" s="194" t="s">
        <v>240</v>
      </c>
      <c r="B99" s="195" t="s">
        <v>80</v>
      </c>
      <c r="C99" s="196">
        <f t="shared" si="1"/>
        <v>474.53</v>
      </c>
      <c r="D99" s="196">
        <v>474.53</v>
      </c>
      <c r="E99" s="196">
        <v>0</v>
      </c>
      <c r="F99" s="6"/>
    </row>
    <row r="100" spans="1:6" ht="45" customHeight="1">
      <c r="A100" s="194" t="s">
        <v>241</v>
      </c>
      <c r="B100" s="195" t="s">
        <v>242</v>
      </c>
      <c r="C100" s="196">
        <f t="shared" si="1"/>
        <v>40</v>
      </c>
      <c r="D100" s="196">
        <v>0</v>
      </c>
      <c r="E100" s="196">
        <v>40</v>
      </c>
      <c r="F100" s="6"/>
    </row>
    <row r="101" spans="1:6" ht="45" customHeight="1">
      <c r="A101" s="194" t="s">
        <v>243</v>
      </c>
      <c r="B101" s="195" t="s">
        <v>244</v>
      </c>
      <c r="C101" s="196">
        <f t="shared" si="1"/>
        <v>239.26</v>
      </c>
      <c r="D101" s="196">
        <f>D102</f>
        <v>202.1</v>
      </c>
      <c r="E101" s="196">
        <f>E102</f>
        <v>37.16</v>
      </c>
      <c r="F101" s="6"/>
    </row>
    <row r="102" spans="1:6" ht="45" customHeight="1">
      <c r="A102" s="194" t="s">
        <v>245</v>
      </c>
      <c r="B102" s="195" t="s">
        <v>80</v>
      </c>
      <c r="C102" s="196">
        <f t="shared" si="1"/>
        <v>239.26</v>
      </c>
      <c r="D102" s="196">
        <v>202.1</v>
      </c>
      <c r="E102" s="196">
        <v>37.16</v>
      </c>
      <c r="F102" s="6"/>
    </row>
    <row r="103" spans="1:6" ht="45" customHeight="1">
      <c r="A103" s="194" t="s">
        <v>246</v>
      </c>
      <c r="B103" s="195" t="s">
        <v>247</v>
      </c>
      <c r="C103" s="196">
        <f t="shared" si="1"/>
        <v>1706.99</v>
      </c>
      <c r="D103" s="196">
        <f>D104+D107+D110+D113+D115+D118+D121+D123+D125</f>
        <v>943.6199999999999</v>
      </c>
      <c r="E103" s="196">
        <f>E104+E107+E110+E113+E115+E118+E121+E123+E125</f>
        <v>763.3700000000001</v>
      </c>
      <c r="F103" s="6"/>
    </row>
    <row r="104" spans="1:6" ht="45" customHeight="1">
      <c r="A104" s="194" t="s">
        <v>248</v>
      </c>
      <c r="B104" s="195" t="s">
        <v>249</v>
      </c>
      <c r="C104" s="196">
        <f t="shared" si="1"/>
        <v>270.34</v>
      </c>
      <c r="D104" s="196">
        <f>D105+D106</f>
        <v>260.34</v>
      </c>
      <c r="E104" s="196">
        <f>E105+E106</f>
        <v>10</v>
      </c>
      <c r="F104" s="6"/>
    </row>
    <row r="105" spans="1:6" ht="45" customHeight="1">
      <c r="A105" s="194" t="s">
        <v>250</v>
      </c>
      <c r="B105" s="195" t="s">
        <v>80</v>
      </c>
      <c r="C105" s="196">
        <f t="shared" si="1"/>
        <v>260.34</v>
      </c>
      <c r="D105" s="196">
        <v>260.34</v>
      </c>
      <c r="E105" s="196">
        <v>0</v>
      </c>
      <c r="F105" s="6"/>
    </row>
    <row r="106" spans="1:6" ht="45" customHeight="1">
      <c r="A106" s="194" t="s">
        <v>251</v>
      </c>
      <c r="B106" s="195" t="s">
        <v>252</v>
      </c>
      <c r="C106" s="196">
        <f t="shared" si="1"/>
        <v>10</v>
      </c>
      <c r="D106" s="196">
        <v>0</v>
      </c>
      <c r="E106" s="196">
        <v>10</v>
      </c>
      <c r="F106" s="6"/>
    </row>
    <row r="107" spans="1:6" ht="45" customHeight="1">
      <c r="A107" s="194" t="s">
        <v>253</v>
      </c>
      <c r="B107" s="195" t="s">
        <v>254</v>
      </c>
      <c r="C107" s="196">
        <f t="shared" si="1"/>
        <v>531.96</v>
      </c>
      <c r="D107" s="196">
        <f>D108+D109</f>
        <v>475.96</v>
      </c>
      <c r="E107" s="196">
        <f>E108+E109</f>
        <v>56</v>
      </c>
      <c r="F107" s="6"/>
    </row>
    <row r="108" spans="1:6" ht="45" customHeight="1">
      <c r="A108" s="194" t="s">
        <v>255</v>
      </c>
      <c r="B108" s="195" t="s">
        <v>80</v>
      </c>
      <c r="C108" s="196">
        <f t="shared" si="1"/>
        <v>491.96</v>
      </c>
      <c r="D108" s="196">
        <v>475.96</v>
      </c>
      <c r="E108" s="196">
        <v>16</v>
      </c>
      <c r="F108" s="6"/>
    </row>
    <row r="109" spans="1:6" ht="45" customHeight="1">
      <c r="A109" s="194" t="s">
        <v>256</v>
      </c>
      <c r="B109" s="195" t="s">
        <v>257</v>
      </c>
      <c r="C109" s="196">
        <f t="shared" si="1"/>
        <v>40</v>
      </c>
      <c r="D109" s="196">
        <v>0</v>
      </c>
      <c r="E109" s="196">
        <v>40</v>
      </c>
      <c r="F109" s="6"/>
    </row>
    <row r="110" spans="1:6" ht="45" customHeight="1">
      <c r="A110" s="194" t="s">
        <v>258</v>
      </c>
      <c r="B110" s="195" t="s">
        <v>259</v>
      </c>
      <c r="C110" s="196">
        <f t="shared" si="1"/>
        <v>395</v>
      </c>
      <c r="D110" s="196">
        <f>D111+D112</f>
        <v>0</v>
      </c>
      <c r="E110" s="196">
        <f>E111+E112</f>
        <v>395</v>
      </c>
      <c r="F110" s="6"/>
    </row>
    <row r="111" spans="1:6" ht="45" customHeight="1">
      <c r="A111" s="194" t="s">
        <v>260</v>
      </c>
      <c r="B111" s="195" t="s">
        <v>261</v>
      </c>
      <c r="C111" s="196">
        <f t="shared" si="1"/>
        <v>295</v>
      </c>
      <c r="D111" s="196">
        <v>0</v>
      </c>
      <c r="E111" s="196">
        <v>295</v>
      </c>
      <c r="F111" s="6"/>
    </row>
    <row r="112" spans="1:6" ht="45" customHeight="1">
      <c r="A112" s="194" t="s">
        <v>262</v>
      </c>
      <c r="B112" s="195" t="s">
        <v>263</v>
      </c>
      <c r="C112" s="196">
        <f t="shared" si="1"/>
        <v>100</v>
      </c>
      <c r="D112" s="196">
        <v>0</v>
      </c>
      <c r="E112" s="196">
        <v>100</v>
      </c>
      <c r="F112" s="6"/>
    </row>
    <row r="113" spans="1:6" ht="45" customHeight="1">
      <c r="A113" s="194" t="s">
        <v>264</v>
      </c>
      <c r="B113" s="195" t="s">
        <v>265</v>
      </c>
      <c r="C113" s="196">
        <f t="shared" si="1"/>
        <v>9.6</v>
      </c>
      <c r="D113" s="196">
        <f>D114</f>
        <v>0</v>
      </c>
      <c r="E113" s="196">
        <f>E114</f>
        <v>9.6</v>
      </c>
      <c r="F113" s="6"/>
    </row>
    <row r="114" spans="1:6" ht="45" customHeight="1">
      <c r="A114" s="194" t="s">
        <v>266</v>
      </c>
      <c r="B114" s="195" t="s">
        <v>267</v>
      </c>
      <c r="C114" s="196">
        <f t="shared" si="1"/>
        <v>9.6</v>
      </c>
      <c r="D114" s="196">
        <v>0</v>
      </c>
      <c r="E114" s="196">
        <v>9.6</v>
      </c>
      <c r="F114" s="6"/>
    </row>
    <row r="115" spans="1:6" ht="45" customHeight="1">
      <c r="A115" s="194" t="s">
        <v>268</v>
      </c>
      <c r="B115" s="195" t="s">
        <v>269</v>
      </c>
      <c r="C115" s="196">
        <f t="shared" si="1"/>
        <v>157.76</v>
      </c>
      <c r="D115" s="196">
        <f>D116+D117</f>
        <v>81.01</v>
      </c>
      <c r="E115" s="196">
        <f>E116+E117</f>
        <v>76.75</v>
      </c>
      <c r="F115" s="6"/>
    </row>
    <row r="116" spans="1:6" ht="45" customHeight="1">
      <c r="A116" s="194" t="s">
        <v>270</v>
      </c>
      <c r="B116" s="195" t="s">
        <v>80</v>
      </c>
      <c r="C116" s="196">
        <f t="shared" si="1"/>
        <v>97.37</v>
      </c>
      <c r="D116" s="196">
        <v>81.01</v>
      </c>
      <c r="E116" s="196">
        <v>16.36</v>
      </c>
      <c r="F116" s="6"/>
    </row>
    <row r="117" spans="1:6" ht="45" customHeight="1">
      <c r="A117" s="194" t="s">
        <v>271</v>
      </c>
      <c r="B117" s="195" t="s">
        <v>272</v>
      </c>
      <c r="C117" s="196">
        <f t="shared" si="1"/>
        <v>60.39</v>
      </c>
      <c r="D117" s="196">
        <v>0</v>
      </c>
      <c r="E117" s="196">
        <v>60.39</v>
      </c>
      <c r="F117" s="6"/>
    </row>
    <row r="118" spans="1:6" ht="45" customHeight="1">
      <c r="A118" s="194" t="s">
        <v>273</v>
      </c>
      <c r="B118" s="195" t="s">
        <v>274</v>
      </c>
      <c r="C118" s="196">
        <f t="shared" si="1"/>
        <v>100.33000000000001</v>
      </c>
      <c r="D118" s="196">
        <f>D119+D120</f>
        <v>0</v>
      </c>
      <c r="E118" s="196">
        <f>E119+E120</f>
        <v>100.33000000000001</v>
      </c>
      <c r="F118" s="6"/>
    </row>
    <row r="119" spans="1:6" ht="45" customHeight="1">
      <c r="A119" s="194" t="s">
        <v>275</v>
      </c>
      <c r="B119" s="195" t="s">
        <v>276</v>
      </c>
      <c r="C119" s="196">
        <f t="shared" si="1"/>
        <v>8.43</v>
      </c>
      <c r="D119" s="196">
        <v>0</v>
      </c>
      <c r="E119" s="196">
        <v>8.43</v>
      </c>
      <c r="F119" s="6"/>
    </row>
    <row r="120" spans="1:6" ht="45" customHeight="1">
      <c r="A120" s="194" t="s">
        <v>277</v>
      </c>
      <c r="B120" s="195" t="s">
        <v>278</v>
      </c>
      <c r="C120" s="196">
        <f t="shared" si="1"/>
        <v>91.9</v>
      </c>
      <c r="D120" s="196">
        <v>0</v>
      </c>
      <c r="E120" s="196">
        <v>91.9</v>
      </c>
      <c r="F120" s="6"/>
    </row>
    <row r="121" spans="1:6" ht="45" customHeight="1">
      <c r="A121" s="194" t="s">
        <v>279</v>
      </c>
      <c r="B121" s="195" t="s">
        <v>280</v>
      </c>
      <c r="C121" s="196">
        <f t="shared" si="1"/>
        <v>0</v>
      </c>
      <c r="D121" s="196"/>
      <c r="E121" s="196"/>
      <c r="F121" s="6"/>
    </row>
    <row r="122" spans="1:6" ht="45" customHeight="1">
      <c r="A122" s="194" t="s">
        <v>281</v>
      </c>
      <c r="B122" s="195" t="s">
        <v>282</v>
      </c>
      <c r="C122" s="196">
        <f t="shared" si="1"/>
        <v>40</v>
      </c>
      <c r="D122" s="196">
        <v>0</v>
      </c>
      <c r="E122" s="196">
        <v>40</v>
      </c>
      <c r="F122" s="6"/>
    </row>
    <row r="123" spans="1:6" ht="45" customHeight="1">
      <c r="A123" s="194" t="s">
        <v>283</v>
      </c>
      <c r="B123" s="195" t="s">
        <v>284</v>
      </c>
      <c r="C123" s="196">
        <f t="shared" si="1"/>
        <v>115.69</v>
      </c>
      <c r="D123" s="196">
        <f>D124</f>
        <v>0</v>
      </c>
      <c r="E123" s="196">
        <f aca="true" t="shared" si="6" ref="E123:E128">E124</f>
        <v>115.69</v>
      </c>
      <c r="F123" s="6"/>
    </row>
    <row r="124" spans="1:6" ht="45" customHeight="1">
      <c r="A124" s="194" t="s">
        <v>285</v>
      </c>
      <c r="B124" s="195" t="s">
        <v>286</v>
      </c>
      <c r="C124" s="196">
        <f t="shared" si="1"/>
        <v>115.69</v>
      </c>
      <c r="D124" s="196">
        <v>0</v>
      </c>
      <c r="E124" s="196">
        <v>115.69</v>
      </c>
      <c r="F124" s="6"/>
    </row>
    <row r="125" spans="1:6" ht="45" customHeight="1">
      <c r="A125" s="194" t="s">
        <v>287</v>
      </c>
      <c r="B125" s="195" t="s">
        <v>288</v>
      </c>
      <c r="C125" s="196">
        <f t="shared" si="1"/>
        <v>126.31</v>
      </c>
      <c r="D125" s="196">
        <f>D126</f>
        <v>126.31</v>
      </c>
      <c r="E125" s="196">
        <f t="shared" si="6"/>
        <v>0</v>
      </c>
      <c r="F125" s="6"/>
    </row>
    <row r="126" spans="1:6" ht="45" customHeight="1">
      <c r="A126" s="194" t="s">
        <v>289</v>
      </c>
      <c r="B126" s="195" t="s">
        <v>80</v>
      </c>
      <c r="C126" s="196">
        <f t="shared" si="1"/>
        <v>126.31</v>
      </c>
      <c r="D126" s="196">
        <v>126.31</v>
      </c>
      <c r="E126" s="196">
        <v>0</v>
      </c>
      <c r="F126" s="6"/>
    </row>
    <row r="127" spans="1:6" ht="45" customHeight="1">
      <c r="A127" s="194" t="s">
        <v>290</v>
      </c>
      <c r="B127" s="195" t="s">
        <v>291</v>
      </c>
      <c r="C127" s="196">
        <f t="shared" si="1"/>
        <v>4142.19</v>
      </c>
      <c r="D127" s="196">
        <f>D128+D130+D133+D135+D139+D141+D143+D145</f>
        <v>3512.56</v>
      </c>
      <c r="E127" s="196">
        <f>E128+E130+E133+E135+E139+E141+E143+E145</f>
        <v>629.63</v>
      </c>
      <c r="F127" s="6"/>
    </row>
    <row r="128" spans="1:6" ht="45" customHeight="1">
      <c r="A128" s="194" t="s">
        <v>292</v>
      </c>
      <c r="B128" s="195" t="s">
        <v>293</v>
      </c>
      <c r="C128" s="196">
        <f t="shared" si="1"/>
        <v>300.55</v>
      </c>
      <c r="D128" s="196">
        <f>D129</f>
        <v>297.55</v>
      </c>
      <c r="E128" s="196">
        <f t="shared" si="6"/>
        <v>3</v>
      </c>
      <c r="F128" s="6"/>
    </row>
    <row r="129" spans="1:6" ht="45" customHeight="1">
      <c r="A129" s="194" t="s">
        <v>294</v>
      </c>
      <c r="B129" s="195" t="s">
        <v>80</v>
      </c>
      <c r="C129" s="196">
        <f t="shared" si="1"/>
        <v>300.55</v>
      </c>
      <c r="D129" s="196">
        <v>297.55</v>
      </c>
      <c r="E129" s="196">
        <v>3</v>
      </c>
      <c r="F129" s="6"/>
    </row>
    <row r="130" spans="1:6" ht="45" customHeight="1">
      <c r="A130" s="194" t="s">
        <v>295</v>
      </c>
      <c r="B130" s="195" t="s">
        <v>296</v>
      </c>
      <c r="C130" s="196">
        <f t="shared" si="1"/>
        <v>1969.8</v>
      </c>
      <c r="D130" s="196">
        <f>D131+D132</f>
        <v>1713.8</v>
      </c>
      <c r="E130" s="196">
        <f>E131+E132</f>
        <v>256</v>
      </c>
      <c r="F130" s="6"/>
    </row>
    <row r="131" spans="1:6" ht="45" customHeight="1">
      <c r="A131" s="194" t="s">
        <v>297</v>
      </c>
      <c r="B131" s="195" t="s">
        <v>298</v>
      </c>
      <c r="C131" s="196">
        <f t="shared" si="1"/>
        <v>1625.02</v>
      </c>
      <c r="D131" s="196">
        <v>1425.02</v>
      </c>
      <c r="E131" s="196">
        <v>200</v>
      </c>
      <c r="F131" s="6"/>
    </row>
    <row r="132" spans="1:6" ht="45" customHeight="1">
      <c r="A132" s="194" t="s">
        <v>299</v>
      </c>
      <c r="B132" s="195" t="s">
        <v>300</v>
      </c>
      <c r="C132" s="196">
        <f t="shared" si="1"/>
        <v>344.78</v>
      </c>
      <c r="D132" s="196">
        <v>288.78</v>
      </c>
      <c r="E132" s="196">
        <v>56</v>
      </c>
      <c r="F132" s="6"/>
    </row>
    <row r="133" spans="1:6" ht="45" customHeight="1">
      <c r="A133" s="194" t="s">
        <v>301</v>
      </c>
      <c r="B133" s="195" t="s">
        <v>302</v>
      </c>
      <c r="C133" s="196">
        <f aca="true" t="shared" si="7" ref="C133:C196">D133+E133</f>
        <v>1170.75</v>
      </c>
      <c r="D133" s="196">
        <f>D134</f>
        <v>1165.75</v>
      </c>
      <c r="E133" s="196">
        <f>E134</f>
        <v>5</v>
      </c>
      <c r="F133" s="6"/>
    </row>
    <row r="134" spans="1:6" ht="45" customHeight="1">
      <c r="A134" s="194" t="s">
        <v>303</v>
      </c>
      <c r="B134" s="195" t="s">
        <v>304</v>
      </c>
      <c r="C134" s="196">
        <f t="shared" si="7"/>
        <v>1170.75</v>
      </c>
      <c r="D134" s="196">
        <v>1165.75</v>
      </c>
      <c r="E134" s="196">
        <v>5</v>
      </c>
      <c r="F134" s="6"/>
    </row>
    <row r="135" spans="1:6" ht="45" customHeight="1">
      <c r="A135" s="194" t="s">
        <v>305</v>
      </c>
      <c r="B135" s="195" t="s">
        <v>306</v>
      </c>
      <c r="C135" s="196">
        <f t="shared" si="7"/>
        <v>512.4</v>
      </c>
      <c r="D135" s="196">
        <f>D136+D137+D138</f>
        <v>195.64</v>
      </c>
      <c r="E135" s="196">
        <f>E136+E137+E138</f>
        <v>316.76</v>
      </c>
      <c r="F135" s="6"/>
    </row>
    <row r="136" spans="1:6" ht="45" customHeight="1">
      <c r="A136" s="194" t="s">
        <v>307</v>
      </c>
      <c r="B136" s="195" t="s">
        <v>308</v>
      </c>
      <c r="C136" s="196">
        <f t="shared" si="7"/>
        <v>195.64</v>
      </c>
      <c r="D136" s="196">
        <v>195.64</v>
      </c>
      <c r="E136" s="196">
        <v>0</v>
      </c>
      <c r="F136" s="6"/>
    </row>
    <row r="137" spans="1:6" ht="45" customHeight="1">
      <c r="A137" s="194" t="s">
        <v>309</v>
      </c>
      <c r="B137" s="195" t="s">
        <v>310</v>
      </c>
      <c r="C137" s="196">
        <f t="shared" si="7"/>
        <v>180.96</v>
      </c>
      <c r="D137" s="196">
        <v>0</v>
      </c>
      <c r="E137" s="196">
        <v>180.96</v>
      </c>
      <c r="F137" s="6"/>
    </row>
    <row r="138" spans="1:6" ht="45" customHeight="1">
      <c r="A138" s="194" t="s">
        <v>311</v>
      </c>
      <c r="B138" s="195" t="s">
        <v>312</v>
      </c>
      <c r="C138" s="196">
        <f t="shared" si="7"/>
        <v>135.8</v>
      </c>
      <c r="D138" s="196">
        <v>0</v>
      </c>
      <c r="E138" s="196">
        <v>135.8</v>
      </c>
      <c r="F138" s="6"/>
    </row>
    <row r="139" spans="1:6" ht="45" customHeight="1">
      <c r="A139" s="194" t="s">
        <v>313</v>
      </c>
      <c r="B139" s="195" t="s">
        <v>314</v>
      </c>
      <c r="C139" s="196">
        <f t="shared" si="7"/>
        <v>42.34</v>
      </c>
      <c r="D139" s="196">
        <f>D140</f>
        <v>0</v>
      </c>
      <c r="E139" s="196">
        <f>E140</f>
        <v>42.34</v>
      </c>
      <c r="F139" s="6"/>
    </row>
    <row r="140" spans="1:6" ht="45" customHeight="1">
      <c r="A140" s="194" t="s">
        <v>315</v>
      </c>
      <c r="B140" s="195" t="s">
        <v>316</v>
      </c>
      <c r="C140" s="196">
        <f t="shared" si="7"/>
        <v>42.34</v>
      </c>
      <c r="D140" s="196">
        <v>0</v>
      </c>
      <c r="E140" s="196">
        <v>42.34</v>
      </c>
      <c r="F140" s="6"/>
    </row>
    <row r="141" spans="1:6" ht="45" customHeight="1">
      <c r="A141" s="194" t="s">
        <v>317</v>
      </c>
      <c r="B141" s="195" t="s">
        <v>318</v>
      </c>
      <c r="C141" s="196">
        <f t="shared" si="7"/>
        <v>0</v>
      </c>
      <c r="D141" s="196">
        <v>0</v>
      </c>
      <c r="E141" s="196">
        <v>0</v>
      </c>
      <c r="F141" s="6"/>
    </row>
    <row r="142" spans="1:6" ht="45" customHeight="1">
      <c r="A142" s="194" t="s">
        <v>319</v>
      </c>
      <c r="B142" s="195" t="s">
        <v>320</v>
      </c>
      <c r="C142" s="196">
        <f t="shared" si="7"/>
        <v>0</v>
      </c>
      <c r="D142" s="196">
        <v>0</v>
      </c>
      <c r="E142" s="196">
        <v>0</v>
      </c>
      <c r="F142" s="6"/>
    </row>
    <row r="143" spans="1:6" ht="45" customHeight="1">
      <c r="A143" s="194" t="s">
        <v>321</v>
      </c>
      <c r="B143" s="195" t="s">
        <v>322</v>
      </c>
      <c r="C143" s="196">
        <f t="shared" si="7"/>
        <v>142.22</v>
      </c>
      <c r="D143" s="196">
        <f aca="true" t="shared" si="8" ref="D143:D148">D144</f>
        <v>139.82</v>
      </c>
      <c r="E143" s="196">
        <f aca="true" t="shared" si="9" ref="E143:E148">E144</f>
        <v>2.4</v>
      </c>
      <c r="F143" s="6"/>
    </row>
    <row r="144" spans="1:6" ht="45" customHeight="1">
      <c r="A144" s="194" t="s">
        <v>323</v>
      </c>
      <c r="B144" s="195" t="s">
        <v>80</v>
      </c>
      <c r="C144" s="196">
        <f t="shared" si="7"/>
        <v>142.22</v>
      </c>
      <c r="D144" s="196">
        <v>139.82</v>
      </c>
      <c r="E144" s="196">
        <v>2.4</v>
      </c>
      <c r="F144" s="6"/>
    </row>
    <row r="145" spans="1:6" ht="45" customHeight="1">
      <c r="A145" s="194" t="s">
        <v>324</v>
      </c>
      <c r="B145" s="195" t="s">
        <v>325</v>
      </c>
      <c r="C145" s="196">
        <f t="shared" si="7"/>
        <v>4.13</v>
      </c>
      <c r="D145" s="196">
        <f t="shared" si="8"/>
        <v>0</v>
      </c>
      <c r="E145" s="196">
        <f t="shared" si="9"/>
        <v>4.13</v>
      </c>
      <c r="F145" s="6"/>
    </row>
    <row r="146" spans="1:6" ht="45" customHeight="1">
      <c r="A146" s="194" t="s">
        <v>326</v>
      </c>
      <c r="B146" s="195" t="s">
        <v>327</v>
      </c>
      <c r="C146" s="196">
        <f t="shared" si="7"/>
        <v>4.13</v>
      </c>
      <c r="D146" s="196">
        <v>0</v>
      </c>
      <c r="E146" s="196">
        <v>4.13</v>
      </c>
      <c r="F146" s="6"/>
    </row>
    <row r="147" spans="1:6" ht="45" customHeight="1">
      <c r="A147" s="194" t="s">
        <v>328</v>
      </c>
      <c r="B147" s="195" t="s">
        <v>329</v>
      </c>
      <c r="C147" s="196">
        <f t="shared" si="7"/>
        <v>190.66</v>
      </c>
      <c r="D147" s="196">
        <f t="shared" si="8"/>
        <v>190.66</v>
      </c>
      <c r="E147" s="196">
        <f t="shared" si="9"/>
        <v>0</v>
      </c>
      <c r="F147" s="6"/>
    </row>
    <row r="148" spans="1:6" ht="45" customHeight="1">
      <c r="A148" s="194" t="s">
        <v>330</v>
      </c>
      <c r="B148" s="195" t="s">
        <v>331</v>
      </c>
      <c r="C148" s="196">
        <f t="shared" si="7"/>
        <v>190.66</v>
      </c>
      <c r="D148" s="196">
        <f t="shared" si="8"/>
        <v>190.66</v>
      </c>
      <c r="E148" s="196">
        <f t="shared" si="9"/>
        <v>0</v>
      </c>
      <c r="F148" s="6"/>
    </row>
    <row r="149" spans="1:6" ht="45" customHeight="1">
      <c r="A149" s="194" t="s">
        <v>332</v>
      </c>
      <c r="B149" s="195" t="s">
        <v>80</v>
      </c>
      <c r="C149" s="196">
        <f t="shared" si="7"/>
        <v>190.66</v>
      </c>
      <c r="D149" s="196">
        <v>190.66</v>
      </c>
      <c r="E149" s="196"/>
      <c r="F149" s="6"/>
    </row>
    <row r="150" spans="1:6" ht="45" customHeight="1">
      <c r="A150" s="194" t="s">
        <v>333</v>
      </c>
      <c r="B150" s="195" t="s">
        <v>334</v>
      </c>
      <c r="C150" s="196">
        <f t="shared" si="7"/>
        <v>775.38</v>
      </c>
      <c r="D150" s="196">
        <f>D151</f>
        <v>519.38</v>
      </c>
      <c r="E150" s="196">
        <f aca="true" t="shared" si="10" ref="E150:E154">E151</f>
        <v>256</v>
      </c>
      <c r="F150" s="6"/>
    </row>
    <row r="151" spans="1:6" ht="45" customHeight="1">
      <c r="A151" s="194" t="s">
        <v>335</v>
      </c>
      <c r="B151" s="195" t="s">
        <v>336</v>
      </c>
      <c r="C151" s="196">
        <f t="shared" si="7"/>
        <v>775.38</v>
      </c>
      <c r="D151" s="196">
        <f>D152</f>
        <v>519.38</v>
      </c>
      <c r="E151" s="196">
        <f t="shared" si="10"/>
        <v>256</v>
      </c>
      <c r="F151" s="6"/>
    </row>
    <row r="152" spans="1:6" ht="45" customHeight="1">
      <c r="A152" s="194" t="s">
        <v>337</v>
      </c>
      <c r="B152" s="195" t="s">
        <v>80</v>
      </c>
      <c r="C152" s="196">
        <f t="shared" si="7"/>
        <v>775.38</v>
      </c>
      <c r="D152" s="196">
        <v>519.38</v>
      </c>
      <c r="E152" s="196">
        <v>256</v>
      </c>
      <c r="F152" s="6"/>
    </row>
    <row r="153" spans="1:6" ht="45" customHeight="1">
      <c r="A153" s="194" t="s">
        <v>338</v>
      </c>
      <c r="B153" s="195" t="s">
        <v>339</v>
      </c>
      <c r="C153" s="196">
        <f t="shared" si="7"/>
        <v>11280.64</v>
      </c>
      <c r="D153" s="196">
        <f>D154+D156+D161+D164+D169</f>
        <v>1577.92</v>
      </c>
      <c r="E153" s="196">
        <f>E154+E156+E161+E164+E169</f>
        <v>9702.72</v>
      </c>
      <c r="F153" s="6"/>
    </row>
    <row r="154" spans="1:6" ht="45" customHeight="1">
      <c r="A154" s="194" t="s">
        <v>340</v>
      </c>
      <c r="B154" s="195" t="s">
        <v>341</v>
      </c>
      <c r="C154" s="196">
        <f t="shared" si="7"/>
        <v>605.83</v>
      </c>
      <c r="D154" s="196">
        <f>D155</f>
        <v>605.83</v>
      </c>
      <c r="E154" s="196">
        <f t="shared" si="10"/>
        <v>0</v>
      </c>
      <c r="F154" s="6"/>
    </row>
    <row r="155" spans="1:6" ht="45" customHeight="1">
      <c r="A155" s="194" t="s">
        <v>342</v>
      </c>
      <c r="B155" s="195" t="s">
        <v>80</v>
      </c>
      <c r="C155" s="196">
        <f t="shared" si="7"/>
        <v>605.83</v>
      </c>
      <c r="D155" s="196">
        <v>605.83</v>
      </c>
      <c r="E155" s="196"/>
      <c r="F155" s="6"/>
    </row>
    <row r="156" spans="1:6" ht="45" customHeight="1">
      <c r="A156" s="194" t="s">
        <v>343</v>
      </c>
      <c r="B156" s="195" t="s">
        <v>344</v>
      </c>
      <c r="C156" s="196">
        <f t="shared" si="7"/>
        <v>393.05</v>
      </c>
      <c r="D156" s="196">
        <f>D157+D158+D159+D160</f>
        <v>353.05</v>
      </c>
      <c r="E156" s="196">
        <f>E157+E158+E159+E160</f>
        <v>40</v>
      </c>
      <c r="F156" s="6"/>
    </row>
    <row r="157" spans="1:6" ht="45" customHeight="1">
      <c r="A157" s="194" t="s">
        <v>345</v>
      </c>
      <c r="B157" s="195" t="s">
        <v>80</v>
      </c>
      <c r="C157" s="196">
        <f t="shared" si="7"/>
        <v>238.05</v>
      </c>
      <c r="D157" s="196">
        <v>238.05</v>
      </c>
      <c r="E157" s="196">
        <v>0</v>
      </c>
      <c r="F157" s="6"/>
    </row>
    <row r="158" spans="1:6" ht="45" customHeight="1">
      <c r="A158" s="194" t="s">
        <v>346</v>
      </c>
      <c r="B158" s="195" t="s">
        <v>347</v>
      </c>
      <c r="C158" s="196">
        <f t="shared" si="7"/>
        <v>115</v>
      </c>
      <c r="D158" s="196">
        <v>115</v>
      </c>
      <c r="E158" s="196">
        <v>0</v>
      </c>
      <c r="F158" s="6"/>
    </row>
    <row r="159" spans="1:6" ht="45" customHeight="1">
      <c r="A159" s="194" t="s">
        <v>348</v>
      </c>
      <c r="B159" s="195" t="s">
        <v>349</v>
      </c>
      <c r="C159" s="196">
        <f t="shared" si="7"/>
        <v>20</v>
      </c>
      <c r="D159" s="196">
        <v>0</v>
      </c>
      <c r="E159" s="196">
        <v>20</v>
      </c>
      <c r="F159" s="6"/>
    </row>
    <row r="160" spans="1:6" ht="45" customHeight="1">
      <c r="A160" s="194" t="s">
        <v>350</v>
      </c>
      <c r="B160" s="195" t="s">
        <v>351</v>
      </c>
      <c r="C160" s="196">
        <f t="shared" si="7"/>
        <v>20</v>
      </c>
      <c r="D160" s="196">
        <v>0</v>
      </c>
      <c r="E160" s="196">
        <v>20</v>
      </c>
      <c r="F160" s="6"/>
    </row>
    <row r="161" spans="1:6" ht="45" customHeight="1">
      <c r="A161" s="194" t="s">
        <v>352</v>
      </c>
      <c r="B161" s="195" t="s">
        <v>353</v>
      </c>
      <c r="C161" s="196">
        <f t="shared" si="7"/>
        <v>410.24</v>
      </c>
      <c r="D161" s="196">
        <f>D162+D163</f>
        <v>293.52</v>
      </c>
      <c r="E161" s="196">
        <f>E162+E163</f>
        <v>116.72</v>
      </c>
      <c r="F161" s="6"/>
    </row>
    <row r="162" spans="1:6" ht="45" customHeight="1">
      <c r="A162" s="194" t="s">
        <v>354</v>
      </c>
      <c r="B162" s="195" t="s">
        <v>80</v>
      </c>
      <c r="C162" s="196">
        <f t="shared" si="7"/>
        <v>310.24</v>
      </c>
      <c r="D162" s="196">
        <v>293.52</v>
      </c>
      <c r="E162" s="196">
        <v>16.72</v>
      </c>
      <c r="F162" s="6"/>
    </row>
    <row r="163" spans="1:6" ht="45" customHeight="1">
      <c r="A163" s="194" t="s">
        <v>355</v>
      </c>
      <c r="B163" s="195" t="s">
        <v>356</v>
      </c>
      <c r="C163" s="196">
        <f t="shared" si="7"/>
        <v>100</v>
      </c>
      <c r="D163" s="196">
        <v>0</v>
      </c>
      <c r="E163" s="196">
        <v>100</v>
      </c>
      <c r="F163" s="6"/>
    </row>
    <row r="164" spans="1:6" ht="45" customHeight="1">
      <c r="A164" s="194" t="s">
        <v>357</v>
      </c>
      <c r="B164" s="195" t="s">
        <v>358</v>
      </c>
      <c r="C164" s="196">
        <f t="shared" si="7"/>
        <v>9871.52</v>
      </c>
      <c r="D164" s="196">
        <f>D165+D166+D167+D168</f>
        <v>325.52</v>
      </c>
      <c r="E164" s="196">
        <f>E165+E166+E167+E168</f>
        <v>9546</v>
      </c>
      <c r="F164" s="6"/>
    </row>
    <row r="165" spans="1:6" ht="45" customHeight="1">
      <c r="A165" s="194" t="s">
        <v>359</v>
      </c>
      <c r="B165" s="195" t="s">
        <v>80</v>
      </c>
      <c r="C165" s="196">
        <f t="shared" si="7"/>
        <v>365.52</v>
      </c>
      <c r="D165" s="196">
        <v>325.52</v>
      </c>
      <c r="E165" s="196">
        <v>40</v>
      </c>
      <c r="F165" s="6"/>
    </row>
    <row r="166" spans="1:6" ht="45" customHeight="1">
      <c r="A166" s="194" t="s">
        <v>360</v>
      </c>
      <c r="B166" s="195" t="s">
        <v>361</v>
      </c>
      <c r="C166" s="196">
        <f t="shared" si="7"/>
        <v>8874</v>
      </c>
      <c r="D166" s="196">
        <v>0</v>
      </c>
      <c r="E166" s="196">
        <v>8874</v>
      </c>
      <c r="F166" s="6"/>
    </row>
    <row r="167" spans="1:6" ht="45" customHeight="1">
      <c r="A167" s="194" t="s">
        <v>362</v>
      </c>
      <c r="B167" s="195" t="s">
        <v>363</v>
      </c>
      <c r="C167" s="196">
        <f t="shared" si="7"/>
        <v>632</v>
      </c>
      <c r="D167" s="196">
        <v>0</v>
      </c>
      <c r="E167" s="196">
        <v>632</v>
      </c>
      <c r="F167" s="6"/>
    </row>
    <row r="168" spans="1:6" ht="45" customHeight="1">
      <c r="A168" s="194" t="s">
        <v>364</v>
      </c>
      <c r="B168" s="195" t="s">
        <v>365</v>
      </c>
      <c r="C168" s="196">
        <f t="shared" si="7"/>
        <v>0</v>
      </c>
      <c r="D168" s="196">
        <v>0</v>
      </c>
      <c r="E168" s="196">
        <v>0</v>
      </c>
      <c r="F168" s="6"/>
    </row>
    <row r="169" spans="1:6" ht="45" customHeight="1">
      <c r="A169" s="194" t="s">
        <v>366</v>
      </c>
      <c r="B169" s="195" t="s">
        <v>367</v>
      </c>
      <c r="C169" s="196">
        <f t="shared" si="7"/>
        <v>0</v>
      </c>
      <c r="D169" s="196">
        <v>0</v>
      </c>
      <c r="E169" s="196">
        <v>0</v>
      </c>
      <c r="F169" s="6"/>
    </row>
    <row r="170" spans="1:6" ht="45" customHeight="1">
      <c r="A170" s="194" t="s">
        <v>368</v>
      </c>
      <c r="B170" s="195" t="s">
        <v>369</v>
      </c>
      <c r="C170" s="196">
        <f t="shared" si="7"/>
        <v>0</v>
      </c>
      <c r="D170" s="196">
        <v>0</v>
      </c>
      <c r="E170" s="196">
        <v>0</v>
      </c>
      <c r="F170" s="6"/>
    </row>
    <row r="171" spans="1:6" ht="45" customHeight="1">
      <c r="A171" s="194" t="s">
        <v>370</v>
      </c>
      <c r="B171" s="195" t="s">
        <v>371</v>
      </c>
      <c r="C171" s="196">
        <f t="shared" si="7"/>
        <v>372.96000000000004</v>
      </c>
      <c r="D171" s="196">
        <f>D172</f>
        <v>248.71</v>
      </c>
      <c r="E171" s="196">
        <f>E172</f>
        <v>124.25</v>
      </c>
      <c r="F171" s="6"/>
    </row>
    <row r="172" spans="1:6" ht="45" customHeight="1">
      <c r="A172" s="194" t="s">
        <v>372</v>
      </c>
      <c r="B172" s="195" t="s">
        <v>373</v>
      </c>
      <c r="C172" s="196">
        <f t="shared" si="7"/>
        <v>372.96000000000004</v>
      </c>
      <c r="D172" s="196">
        <f>D173+D174</f>
        <v>248.71</v>
      </c>
      <c r="E172" s="196">
        <f>E173+E174</f>
        <v>124.25</v>
      </c>
      <c r="F172" s="6"/>
    </row>
    <row r="173" spans="1:6" ht="45" customHeight="1">
      <c r="A173" s="194" t="s">
        <v>374</v>
      </c>
      <c r="B173" s="195" t="s">
        <v>80</v>
      </c>
      <c r="C173" s="196">
        <f t="shared" si="7"/>
        <v>248.71</v>
      </c>
      <c r="D173" s="196">
        <v>248.71</v>
      </c>
      <c r="E173" s="196">
        <v>0</v>
      </c>
      <c r="F173" s="6"/>
    </row>
    <row r="174" spans="1:6" ht="45" customHeight="1">
      <c r="A174" s="194" t="s">
        <v>375</v>
      </c>
      <c r="B174" s="195" t="s">
        <v>376</v>
      </c>
      <c r="C174" s="196">
        <f t="shared" si="7"/>
        <v>124.25</v>
      </c>
      <c r="D174" s="196">
        <v>0</v>
      </c>
      <c r="E174" s="196">
        <v>124.25</v>
      </c>
      <c r="F174" s="6"/>
    </row>
    <row r="175" spans="1:6" ht="45" customHeight="1">
      <c r="A175" s="194" t="s">
        <v>377</v>
      </c>
      <c r="B175" s="195" t="s">
        <v>378</v>
      </c>
      <c r="C175" s="196">
        <f t="shared" si="7"/>
        <v>365.2</v>
      </c>
      <c r="D175" s="196">
        <f aca="true" t="shared" si="11" ref="D175:D180">D176</f>
        <v>350.2</v>
      </c>
      <c r="E175" s="196">
        <f aca="true" t="shared" si="12" ref="E175:E180">E176</f>
        <v>15</v>
      </c>
      <c r="F175" s="6"/>
    </row>
    <row r="176" spans="1:6" ht="45" customHeight="1">
      <c r="A176" s="194" t="s">
        <v>379</v>
      </c>
      <c r="B176" s="195" t="s">
        <v>380</v>
      </c>
      <c r="C176" s="196">
        <f t="shared" si="7"/>
        <v>365.2</v>
      </c>
      <c r="D176" s="196">
        <f>D177+D178</f>
        <v>350.2</v>
      </c>
      <c r="E176" s="196">
        <f>E177+E178</f>
        <v>15</v>
      </c>
      <c r="F176" s="6"/>
    </row>
    <row r="177" spans="1:6" ht="45" customHeight="1">
      <c r="A177" s="194" t="s">
        <v>381</v>
      </c>
      <c r="B177" s="195" t="s">
        <v>80</v>
      </c>
      <c r="C177" s="196">
        <f t="shared" si="7"/>
        <v>350.2</v>
      </c>
      <c r="D177" s="196">
        <v>350.2</v>
      </c>
      <c r="E177" s="196">
        <v>0</v>
      </c>
      <c r="F177" s="6"/>
    </row>
    <row r="178" spans="1:6" ht="45" customHeight="1">
      <c r="A178" s="194" t="s">
        <v>382</v>
      </c>
      <c r="B178" s="195" t="s">
        <v>383</v>
      </c>
      <c r="C178" s="196">
        <f t="shared" si="7"/>
        <v>15</v>
      </c>
      <c r="D178" s="196">
        <v>0</v>
      </c>
      <c r="E178" s="196">
        <v>15</v>
      </c>
      <c r="F178" s="6"/>
    </row>
    <row r="179" spans="1:6" ht="45" customHeight="1">
      <c r="A179" s="194" t="s">
        <v>384</v>
      </c>
      <c r="B179" s="195" t="s">
        <v>385</v>
      </c>
      <c r="C179" s="196">
        <f t="shared" si="7"/>
        <v>150</v>
      </c>
      <c r="D179" s="196">
        <f t="shared" si="11"/>
        <v>0</v>
      </c>
      <c r="E179" s="196">
        <f t="shared" si="12"/>
        <v>150</v>
      </c>
      <c r="F179" s="6"/>
    </row>
    <row r="180" spans="1:6" ht="45" customHeight="1">
      <c r="A180" s="194" t="s">
        <v>386</v>
      </c>
      <c r="B180" s="195" t="s">
        <v>387</v>
      </c>
      <c r="C180" s="196">
        <f t="shared" si="7"/>
        <v>150</v>
      </c>
      <c r="D180" s="196">
        <f t="shared" si="11"/>
        <v>0</v>
      </c>
      <c r="E180" s="196">
        <f t="shared" si="12"/>
        <v>150</v>
      </c>
      <c r="F180" s="6"/>
    </row>
    <row r="181" spans="1:6" ht="45" customHeight="1">
      <c r="A181" s="194" t="s">
        <v>388</v>
      </c>
      <c r="B181" s="195" t="s">
        <v>389</v>
      </c>
      <c r="C181" s="196">
        <f t="shared" si="7"/>
        <v>150</v>
      </c>
      <c r="D181" s="196">
        <v>0</v>
      </c>
      <c r="E181" s="196">
        <v>150</v>
      </c>
      <c r="F181" s="6"/>
    </row>
    <row r="182" spans="1:6" ht="45" customHeight="1">
      <c r="A182" s="194" t="s">
        <v>390</v>
      </c>
      <c r="B182" s="195" t="s">
        <v>391</v>
      </c>
      <c r="C182" s="196">
        <f t="shared" si="7"/>
        <v>349.84000000000003</v>
      </c>
      <c r="D182" s="196">
        <f>D183+D186</f>
        <v>201.56</v>
      </c>
      <c r="E182" s="196">
        <f>E183+E186</f>
        <v>148.28</v>
      </c>
      <c r="F182" s="6"/>
    </row>
    <row r="183" spans="1:6" ht="45" customHeight="1">
      <c r="A183" s="194" t="s">
        <v>392</v>
      </c>
      <c r="B183" s="195" t="s">
        <v>393</v>
      </c>
      <c r="C183" s="196">
        <f t="shared" si="7"/>
        <v>249.84</v>
      </c>
      <c r="D183" s="196">
        <f>D184+D185</f>
        <v>201.56</v>
      </c>
      <c r="E183" s="196">
        <f>E184+E185</f>
        <v>48.28</v>
      </c>
      <c r="F183" s="6"/>
    </row>
    <row r="184" spans="1:6" ht="45" customHeight="1">
      <c r="A184" s="194" t="s">
        <v>394</v>
      </c>
      <c r="B184" s="195" t="s">
        <v>80</v>
      </c>
      <c r="C184" s="196">
        <f t="shared" si="7"/>
        <v>201.56</v>
      </c>
      <c r="D184" s="196">
        <v>201.56</v>
      </c>
      <c r="E184" s="196">
        <v>0</v>
      </c>
      <c r="F184" s="6"/>
    </row>
    <row r="185" spans="1:6" ht="45" customHeight="1">
      <c r="A185" s="194" t="s">
        <v>395</v>
      </c>
      <c r="B185" s="195" t="s">
        <v>396</v>
      </c>
      <c r="C185" s="196">
        <f t="shared" si="7"/>
        <v>48.28</v>
      </c>
      <c r="D185" s="196">
        <v>0</v>
      </c>
      <c r="E185" s="196">
        <v>48.28</v>
      </c>
      <c r="F185" s="6"/>
    </row>
    <row r="186" spans="1:6" ht="45" customHeight="1">
      <c r="A186" s="194" t="s">
        <v>397</v>
      </c>
      <c r="B186" s="195" t="s">
        <v>398</v>
      </c>
      <c r="C186" s="196">
        <f t="shared" si="7"/>
        <v>100</v>
      </c>
      <c r="D186" s="196">
        <f>D187</f>
        <v>0</v>
      </c>
      <c r="E186" s="196">
        <f aca="true" t="shared" si="13" ref="E186:E189">E187</f>
        <v>100</v>
      </c>
      <c r="F186" s="6"/>
    </row>
    <row r="187" spans="1:6" ht="45" customHeight="1">
      <c r="A187" s="194" t="s">
        <v>399</v>
      </c>
      <c r="B187" s="195" t="s">
        <v>80</v>
      </c>
      <c r="C187" s="196">
        <f t="shared" si="7"/>
        <v>100</v>
      </c>
      <c r="D187" s="196">
        <v>0</v>
      </c>
      <c r="E187" s="196">
        <v>100</v>
      </c>
      <c r="F187" s="6"/>
    </row>
    <row r="188" spans="1:6" ht="45" customHeight="1">
      <c r="A188" s="194" t="s">
        <v>400</v>
      </c>
      <c r="B188" s="195" t="s">
        <v>401</v>
      </c>
      <c r="C188" s="196">
        <f t="shared" si="7"/>
        <v>470</v>
      </c>
      <c r="D188" s="196">
        <f aca="true" t="shared" si="14" ref="D188:D192">D189</f>
        <v>0</v>
      </c>
      <c r="E188" s="196">
        <f t="shared" si="13"/>
        <v>470</v>
      </c>
      <c r="F188" s="6"/>
    </row>
    <row r="189" spans="1:6" ht="45" customHeight="1">
      <c r="A189" s="194" t="s">
        <v>402</v>
      </c>
      <c r="B189" s="195" t="s">
        <v>403</v>
      </c>
      <c r="C189" s="196">
        <f t="shared" si="7"/>
        <v>470</v>
      </c>
      <c r="D189" s="196">
        <v>0</v>
      </c>
      <c r="E189" s="196">
        <f t="shared" si="13"/>
        <v>470</v>
      </c>
      <c r="F189" s="6"/>
    </row>
    <row r="190" spans="1:6" ht="45" customHeight="1">
      <c r="A190" s="194" t="s">
        <v>404</v>
      </c>
      <c r="B190" s="195" t="s">
        <v>405</v>
      </c>
      <c r="C190" s="196">
        <f t="shared" si="7"/>
        <v>470</v>
      </c>
      <c r="D190" s="196">
        <v>0</v>
      </c>
      <c r="E190" s="196">
        <v>470</v>
      </c>
      <c r="F190" s="6"/>
    </row>
    <row r="191" spans="1:6" ht="45" customHeight="1">
      <c r="A191" s="194" t="s">
        <v>406</v>
      </c>
      <c r="B191" s="195" t="s">
        <v>407</v>
      </c>
      <c r="C191" s="196">
        <f t="shared" si="7"/>
        <v>1841</v>
      </c>
      <c r="D191" s="196">
        <f t="shared" si="14"/>
        <v>0</v>
      </c>
      <c r="E191" s="196">
        <f aca="true" t="shared" si="15" ref="E191:E195">E192</f>
        <v>1841</v>
      </c>
      <c r="F191" s="6"/>
    </row>
    <row r="192" spans="1:6" ht="45" customHeight="1">
      <c r="A192" s="194" t="s">
        <v>408</v>
      </c>
      <c r="B192" s="195" t="s">
        <v>409</v>
      </c>
      <c r="C192" s="196">
        <f t="shared" si="7"/>
        <v>1841</v>
      </c>
      <c r="D192" s="196">
        <f t="shared" si="14"/>
        <v>0</v>
      </c>
      <c r="E192" s="196">
        <f t="shared" si="15"/>
        <v>1841</v>
      </c>
      <c r="F192" s="6"/>
    </row>
    <row r="193" spans="1:6" ht="45" customHeight="1">
      <c r="A193" s="194" t="s">
        <v>410</v>
      </c>
      <c r="B193" s="195" t="s">
        <v>411</v>
      </c>
      <c r="C193" s="196">
        <f t="shared" si="7"/>
        <v>1841</v>
      </c>
      <c r="D193" s="196">
        <v>0</v>
      </c>
      <c r="E193" s="196">
        <v>1841</v>
      </c>
      <c r="F193" s="6"/>
    </row>
    <row r="194" spans="1:6" ht="45" customHeight="1">
      <c r="A194" s="194" t="s">
        <v>412</v>
      </c>
      <c r="B194" s="195" t="s">
        <v>413</v>
      </c>
      <c r="C194" s="196">
        <f t="shared" si="7"/>
        <v>104.8</v>
      </c>
      <c r="D194" s="196">
        <f>D195</f>
        <v>0</v>
      </c>
      <c r="E194" s="196">
        <f t="shared" si="15"/>
        <v>104.8</v>
      </c>
      <c r="F194" s="6"/>
    </row>
    <row r="195" spans="1:6" ht="45" customHeight="1">
      <c r="A195" s="194" t="s">
        <v>414</v>
      </c>
      <c r="B195" s="195" t="s">
        <v>415</v>
      </c>
      <c r="C195" s="196">
        <f t="shared" si="7"/>
        <v>104.8</v>
      </c>
      <c r="D195" s="196">
        <f>D196</f>
        <v>0</v>
      </c>
      <c r="E195" s="196">
        <f t="shared" si="15"/>
        <v>104.8</v>
      </c>
      <c r="F195" s="6"/>
    </row>
    <row r="196" spans="1:6" ht="45" customHeight="1">
      <c r="A196" s="194" t="s">
        <v>416</v>
      </c>
      <c r="B196" s="195" t="s">
        <v>417</v>
      </c>
      <c r="C196" s="196">
        <f t="shared" si="7"/>
        <v>104.8</v>
      </c>
      <c r="D196" s="196">
        <v>0</v>
      </c>
      <c r="E196" s="196">
        <v>104.8</v>
      </c>
      <c r="F196" s="6"/>
    </row>
    <row r="197" spans="1:6" ht="45" customHeight="1">
      <c r="A197" s="6" t="s">
        <v>418</v>
      </c>
      <c r="B197" s="6" t="s">
        <v>419</v>
      </c>
      <c r="C197" s="99">
        <v>46315.94</v>
      </c>
      <c r="D197" s="197">
        <f>C197-E197</f>
        <v>27971.910000000003</v>
      </c>
      <c r="E197" s="197">
        <v>18344.03</v>
      </c>
      <c r="F197" s="6"/>
    </row>
    <row r="198" spans="1:6" ht="15">
      <c r="A198" s="9" t="s">
        <v>420</v>
      </c>
      <c r="B198" s="10"/>
      <c r="C198" s="10"/>
      <c r="D198" s="10"/>
      <c r="E198" s="10"/>
      <c r="F198" s="10"/>
    </row>
  </sheetData>
  <sheetProtection/>
  <mergeCells count="5">
    <mergeCell ref="A2:F2"/>
    <mergeCell ref="A3:B3"/>
    <mergeCell ref="C3:E3"/>
    <mergeCell ref="A198:F19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5" topLeftCell="A6" activePane="bottomLeft" state="frozen"/>
      <selection pane="bottomLeft" activeCell="J7" sqref="J7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7.8515625" style="0" customWidth="1"/>
  </cols>
  <sheetData>
    <row r="1" spans="1:9" ht="42.75" customHeight="1">
      <c r="A1" s="173" t="s">
        <v>421</v>
      </c>
      <c r="B1" s="173"/>
      <c r="C1" s="173"/>
      <c r="D1" s="173"/>
      <c r="E1" s="173"/>
      <c r="F1" s="173"/>
      <c r="G1" s="173"/>
      <c r="H1" s="173"/>
      <c r="I1" s="173"/>
    </row>
    <row r="2" spans="2:9" ht="21" customHeight="1">
      <c r="B2" s="174"/>
      <c r="I2" s="193"/>
    </row>
    <row r="3" spans="1:9" ht="33" customHeight="1">
      <c r="A3" s="175" t="s">
        <v>422</v>
      </c>
      <c r="B3" s="175"/>
      <c r="C3" s="175"/>
      <c r="D3" s="175"/>
      <c r="E3" s="175" t="s">
        <v>423</v>
      </c>
      <c r="F3" s="175"/>
      <c r="G3" s="175"/>
      <c r="H3" s="175"/>
      <c r="I3" s="175" t="s">
        <v>69</v>
      </c>
    </row>
    <row r="4" spans="1:9" ht="30.75" customHeight="1">
      <c r="A4" s="175" t="s">
        <v>70</v>
      </c>
      <c r="B4" s="175"/>
      <c r="C4" s="175" t="s">
        <v>71</v>
      </c>
      <c r="D4" s="175" t="s">
        <v>418</v>
      </c>
      <c r="E4" s="175" t="s">
        <v>70</v>
      </c>
      <c r="F4" s="175"/>
      <c r="G4" s="175" t="s">
        <v>71</v>
      </c>
      <c r="H4" s="176" t="s">
        <v>7</v>
      </c>
      <c r="I4" s="175"/>
    </row>
    <row r="5" spans="1:9" ht="30.75" customHeight="1">
      <c r="A5" s="177" t="s">
        <v>424</v>
      </c>
      <c r="B5" s="175" t="s">
        <v>425</v>
      </c>
      <c r="C5" s="175"/>
      <c r="D5" s="175"/>
      <c r="E5" s="175" t="s">
        <v>424</v>
      </c>
      <c r="F5" s="175" t="s">
        <v>425</v>
      </c>
      <c r="G5" s="175"/>
      <c r="H5" s="178"/>
      <c r="I5" s="175"/>
    </row>
    <row r="6" spans="1:9" ht="45.75" customHeight="1">
      <c r="A6" s="179">
        <v>501</v>
      </c>
      <c r="B6" s="180"/>
      <c r="C6" s="6" t="s">
        <v>426</v>
      </c>
      <c r="D6" s="181">
        <v>25782.12</v>
      </c>
      <c r="E6" s="6">
        <v>301</v>
      </c>
      <c r="F6" s="6"/>
      <c r="G6" s="6" t="s">
        <v>427</v>
      </c>
      <c r="H6" s="181">
        <v>25782.12</v>
      </c>
      <c r="I6" s="6"/>
    </row>
    <row r="7" spans="1:9" ht="45.75" customHeight="1">
      <c r="A7" s="182" t="s">
        <v>428</v>
      </c>
      <c r="B7" s="183"/>
      <c r="C7" s="184" t="s">
        <v>429</v>
      </c>
      <c r="D7" s="181">
        <v>2131.24</v>
      </c>
      <c r="E7" s="185">
        <v>302</v>
      </c>
      <c r="F7" s="186"/>
      <c r="G7" s="184" t="s">
        <v>429</v>
      </c>
      <c r="H7" s="181">
        <v>2131.24</v>
      </c>
      <c r="I7" s="6"/>
    </row>
    <row r="8" spans="1:9" ht="45.75" customHeight="1">
      <c r="A8" s="187" t="s">
        <v>430</v>
      </c>
      <c r="B8" s="188"/>
      <c r="C8" s="189" t="s">
        <v>431</v>
      </c>
      <c r="D8" s="181">
        <v>18344.08</v>
      </c>
      <c r="E8" s="190">
        <v>310</v>
      </c>
      <c r="F8" s="190"/>
      <c r="G8" s="6" t="s">
        <v>431</v>
      </c>
      <c r="H8" s="181">
        <v>18344.08</v>
      </c>
      <c r="I8" s="6"/>
    </row>
    <row r="9" spans="1:9" ht="45.75" customHeight="1">
      <c r="A9" s="187" t="s">
        <v>432</v>
      </c>
      <c r="B9" s="188" t="s">
        <v>433</v>
      </c>
      <c r="C9" s="189" t="s">
        <v>434</v>
      </c>
      <c r="D9" s="181">
        <v>58.5</v>
      </c>
      <c r="E9" s="190">
        <v>303</v>
      </c>
      <c r="F9" s="190">
        <v>99</v>
      </c>
      <c r="G9" s="6" t="s">
        <v>435</v>
      </c>
      <c r="H9" s="181">
        <v>58.5</v>
      </c>
      <c r="I9" s="6"/>
    </row>
    <row r="10" spans="1:9" ht="45.75" customHeight="1">
      <c r="A10" s="187"/>
      <c r="B10" s="188"/>
      <c r="C10" s="189"/>
      <c r="D10" s="191"/>
      <c r="E10" s="190"/>
      <c r="F10" s="190"/>
      <c r="G10" s="6"/>
      <c r="H10" s="191"/>
      <c r="I10" s="6"/>
    </row>
    <row r="11" spans="1:9" ht="45.75" customHeight="1">
      <c r="A11" s="79"/>
      <c r="B11" s="6" t="s">
        <v>418</v>
      </c>
      <c r="C11" s="6"/>
      <c r="D11" s="6">
        <f>SUM(D6:D10)</f>
        <v>46315.94</v>
      </c>
      <c r="E11" s="6"/>
      <c r="F11" s="6"/>
      <c r="G11" s="79"/>
      <c r="H11" s="192">
        <f>SUM(H6:H10)</f>
        <v>46315.94</v>
      </c>
      <c r="I11" s="6"/>
    </row>
  </sheetData>
  <sheetProtection/>
  <mergeCells count="11">
    <mergeCell ref="A1:I1"/>
    <mergeCell ref="A3:D3"/>
    <mergeCell ref="E3:H3"/>
    <mergeCell ref="A4:B4"/>
    <mergeCell ref="E4:F4"/>
    <mergeCell ref="B11:C11"/>
    <mergeCell ref="C4:C5"/>
    <mergeCell ref="D4:D5"/>
    <mergeCell ref="G4:G5"/>
    <mergeCell ref="H4:H5"/>
    <mergeCell ref="I3:I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5" sqref="A1:R65536"/>
    </sheetView>
  </sheetViews>
  <sheetFormatPr defaultColWidth="9.00390625" defaultRowHeight="15"/>
  <cols>
    <col min="1" max="1" width="8.8515625" style="0" customWidth="1"/>
    <col min="2" max="2" width="6.8515625" style="0" customWidth="1"/>
    <col min="3" max="3" width="9.421875" style="0" customWidth="1"/>
    <col min="4" max="7" width="6.8515625" style="0" customWidth="1"/>
    <col min="8" max="8" width="9.28125" style="0" customWidth="1"/>
    <col min="9" max="9" width="8.421875" style="0" customWidth="1"/>
    <col min="10" max="10" width="6.8515625" style="0" customWidth="1"/>
    <col min="11" max="11" width="9.7109375" style="0" customWidth="1"/>
    <col min="12" max="12" width="6.8515625" style="0" customWidth="1"/>
    <col min="13" max="13" width="8.7109375" style="0" customWidth="1"/>
    <col min="14" max="14" width="7.8515625" style="0" customWidth="1"/>
    <col min="15" max="15" width="11.28125" style="0" customWidth="1"/>
    <col min="16" max="16" width="6.8515625" style="0" customWidth="1"/>
    <col min="17" max="18" width="9.00390625" style="0" customWidth="1"/>
  </cols>
  <sheetData>
    <row r="1" spans="1:18" ht="30" customHeight="1">
      <c r="A1" s="160" t="s">
        <v>436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20.25" customHeight="1">
      <c r="A2" s="168"/>
      <c r="B2" s="169"/>
      <c r="C2" s="169"/>
      <c r="D2" s="169"/>
      <c r="E2" s="169"/>
      <c r="F2" s="169"/>
      <c r="G2" s="168"/>
      <c r="H2" s="169"/>
      <c r="I2" s="169"/>
      <c r="J2" s="169"/>
      <c r="K2" s="169"/>
      <c r="L2" s="169"/>
      <c r="M2" s="169"/>
      <c r="N2" s="169"/>
      <c r="O2" s="169"/>
      <c r="P2" s="169"/>
      <c r="Q2" s="5" t="s">
        <v>1</v>
      </c>
      <c r="R2" s="5"/>
    </row>
    <row r="3" spans="1:18" ht="48.75" customHeight="1">
      <c r="A3" s="170" t="s">
        <v>437</v>
      </c>
      <c r="B3" s="170"/>
      <c r="C3" s="170"/>
      <c r="D3" s="170"/>
      <c r="E3" s="170"/>
      <c r="F3" s="170"/>
      <c r="G3" s="170" t="s">
        <v>438</v>
      </c>
      <c r="H3" s="170"/>
      <c r="I3" s="170"/>
      <c r="J3" s="170"/>
      <c r="K3" s="170"/>
      <c r="L3" s="170"/>
      <c r="M3" s="170" t="s">
        <v>439</v>
      </c>
      <c r="N3" s="170"/>
      <c r="O3" s="170"/>
      <c r="P3" s="170"/>
      <c r="Q3" s="170"/>
      <c r="R3" s="170"/>
    </row>
    <row r="4" spans="1:18" ht="48.75" customHeight="1">
      <c r="A4" s="163" t="s">
        <v>418</v>
      </c>
      <c r="B4" s="164" t="s">
        <v>440</v>
      </c>
      <c r="C4" s="163" t="s">
        <v>441</v>
      </c>
      <c r="D4" s="163"/>
      <c r="E4" s="163"/>
      <c r="F4" s="164" t="s">
        <v>442</v>
      </c>
      <c r="G4" s="163" t="s">
        <v>418</v>
      </c>
      <c r="H4" s="164" t="s">
        <v>440</v>
      </c>
      <c r="I4" s="163" t="s">
        <v>441</v>
      </c>
      <c r="J4" s="163"/>
      <c r="K4" s="163"/>
      <c r="L4" s="164" t="s">
        <v>442</v>
      </c>
      <c r="M4" s="163" t="s">
        <v>418</v>
      </c>
      <c r="N4" s="164" t="s">
        <v>440</v>
      </c>
      <c r="O4" s="163" t="s">
        <v>441</v>
      </c>
      <c r="P4" s="163"/>
      <c r="Q4" s="163"/>
      <c r="R4" s="164" t="s">
        <v>442</v>
      </c>
    </row>
    <row r="5" spans="1:18" ht="52.5" customHeight="1">
      <c r="A5" s="163"/>
      <c r="B5" s="164"/>
      <c r="C5" s="164" t="s">
        <v>72</v>
      </c>
      <c r="D5" s="164" t="s">
        <v>443</v>
      </c>
      <c r="E5" s="164" t="s">
        <v>444</v>
      </c>
      <c r="F5" s="164"/>
      <c r="G5" s="163"/>
      <c r="H5" s="164"/>
      <c r="I5" s="164" t="s">
        <v>72</v>
      </c>
      <c r="J5" s="164" t="s">
        <v>443</v>
      </c>
      <c r="K5" s="164" t="s">
        <v>444</v>
      </c>
      <c r="L5" s="164"/>
      <c r="M5" s="163"/>
      <c r="N5" s="164"/>
      <c r="O5" s="164" t="s">
        <v>72</v>
      </c>
      <c r="P5" s="164" t="s">
        <v>443</v>
      </c>
      <c r="Q5" s="164" t="s">
        <v>444</v>
      </c>
      <c r="R5" s="164"/>
    </row>
    <row r="6" spans="1:18" ht="43.5" customHeight="1">
      <c r="A6" s="163">
        <v>1031.78</v>
      </c>
      <c r="B6" s="166">
        <v>0</v>
      </c>
      <c r="C6" s="163">
        <v>765.23</v>
      </c>
      <c r="D6" s="163">
        <v>53</v>
      </c>
      <c r="E6" s="163">
        <v>712.23</v>
      </c>
      <c r="F6" s="163">
        <v>266.55</v>
      </c>
      <c r="G6" s="171"/>
      <c r="H6" s="166">
        <v>693.54</v>
      </c>
      <c r="I6">
        <v>693.54</v>
      </c>
      <c r="J6" s="166">
        <v>53</v>
      </c>
      <c r="K6" s="166">
        <v>584.75</v>
      </c>
      <c r="L6" s="166">
        <v>55.79</v>
      </c>
      <c r="M6" s="166">
        <f>SUM(N6:O6)</f>
        <v>585.42</v>
      </c>
      <c r="N6" s="166">
        <v>0</v>
      </c>
      <c r="O6" s="166">
        <f>SUM(P6:R6)</f>
        <v>585.42</v>
      </c>
      <c r="P6" s="166">
        <v>53</v>
      </c>
      <c r="Q6" s="166">
        <v>443.57</v>
      </c>
      <c r="R6" s="166">
        <v>88.85</v>
      </c>
    </row>
    <row r="7" spans="1:18" ht="43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43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43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43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2" ht="18.75">
      <c r="A11" s="172" t="s">
        <v>445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12" ht="18.75">
      <c r="A12" s="167" t="s">
        <v>446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2" sqref="E1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60" t="s">
        <v>447</v>
      </c>
      <c r="B1" s="160"/>
      <c r="C1" s="160"/>
      <c r="D1" s="160"/>
      <c r="E1" s="160"/>
      <c r="F1" s="160"/>
    </row>
    <row r="2" spans="1:6" ht="21" customHeight="1">
      <c r="A2" s="161" t="s">
        <v>448</v>
      </c>
      <c r="E2" s="5" t="s">
        <v>1</v>
      </c>
      <c r="F2" s="5"/>
    </row>
    <row r="3" spans="1:6" ht="40.5" customHeight="1">
      <c r="A3" s="162" t="s">
        <v>70</v>
      </c>
      <c r="B3" s="162" t="s">
        <v>449</v>
      </c>
      <c r="C3" s="162" t="s">
        <v>450</v>
      </c>
      <c r="D3" s="162" t="s">
        <v>451</v>
      </c>
      <c r="E3" s="162"/>
      <c r="F3" s="162"/>
    </row>
    <row r="4" spans="1:6" ht="31.5" customHeight="1">
      <c r="A4" s="162"/>
      <c r="B4" s="162"/>
      <c r="C4" s="162"/>
      <c r="D4" s="162" t="s">
        <v>418</v>
      </c>
      <c r="E4" s="162" t="s">
        <v>2</v>
      </c>
      <c r="F4" s="162" t="s">
        <v>452</v>
      </c>
    </row>
    <row r="5" spans="1:6" ht="27" customHeight="1">
      <c r="A5" s="163">
        <v>1100401</v>
      </c>
      <c r="B5" s="164" t="s">
        <v>453</v>
      </c>
      <c r="C5" s="165"/>
      <c r="D5" s="166">
        <v>500</v>
      </c>
      <c r="E5" s="166">
        <v>500</v>
      </c>
      <c r="F5" s="166">
        <v>500</v>
      </c>
    </row>
    <row r="6" spans="1:6" ht="27" customHeight="1">
      <c r="A6" s="165"/>
      <c r="B6" s="165"/>
      <c r="C6" s="165"/>
      <c r="D6" s="165"/>
      <c r="E6" s="165"/>
      <c r="F6" s="165"/>
    </row>
    <row r="7" spans="1:6" ht="27" customHeight="1">
      <c r="A7" s="165"/>
      <c r="B7" s="165"/>
      <c r="C7" s="165"/>
      <c r="D7" s="165"/>
      <c r="E7" s="165"/>
      <c r="F7" s="165"/>
    </row>
    <row r="8" spans="1:6" ht="27" customHeight="1">
      <c r="A8" s="165"/>
      <c r="B8" s="165"/>
      <c r="C8" s="165"/>
      <c r="D8" s="165"/>
      <c r="E8" s="165"/>
      <c r="F8" s="165"/>
    </row>
    <row r="9" spans="1:6" ht="27" customHeight="1">
      <c r="A9" s="165"/>
      <c r="B9" s="165"/>
      <c r="C9" s="165"/>
      <c r="D9" s="165"/>
      <c r="E9" s="165"/>
      <c r="F9" s="165"/>
    </row>
    <row r="10" spans="1:6" ht="27" customHeight="1">
      <c r="A10" s="165"/>
      <c r="B10" s="165"/>
      <c r="C10" s="165"/>
      <c r="D10" s="165"/>
      <c r="E10" s="165"/>
      <c r="F10" s="165"/>
    </row>
    <row r="11" spans="1:6" ht="27" customHeight="1">
      <c r="A11" s="165"/>
      <c r="B11" s="165"/>
      <c r="C11" s="165"/>
      <c r="D11" s="165"/>
      <c r="E11" s="165"/>
      <c r="F11" s="165"/>
    </row>
    <row r="12" spans="1:6" ht="27" customHeight="1">
      <c r="A12" s="165"/>
      <c r="B12" s="165"/>
      <c r="C12" s="165"/>
      <c r="D12" s="165"/>
      <c r="E12" s="165"/>
      <c r="F12" s="165"/>
    </row>
    <row r="13" spans="1:6" ht="27" customHeight="1">
      <c r="A13" s="165"/>
      <c r="B13" s="165"/>
      <c r="C13" s="165"/>
      <c r="D13" s="165"/>
      <c r="E13" s="165"/>
      <c r="F13" s="165"/>
    </row>
    <row r="14" spans="1:6" ht="27" customHeight="1">
      <c r="A14" s="165"/>
      <c r="B14" s="165"/>
      <c r="C14" s="165"/>
      <c r="D14" s="165"/>
      <c r="E14" s="165"/>
      <c r="F14" s="165"/>
    </row>
    <row r="15" spans="1:6" ht="27" customHeight="1">
      <c r="A15" s="165"/>
      <c r="B15" s="165"/>
      <c r="C15" s="165"/>
      <c r="D15" s="165"/>
      <c r="E15" s="165"/>
      <c r="F15" s="165"/>
    </row>
    <row r="16" spans="1:6" ht="27" customHeight="1">
      <c r="A16" s="165"/>
      <c r="B16" s="165"/>
      <c r="C16" s="165"/>
      <c r="D16" s="165"/>
      <c r="E16" s="165"/>
      <c r="F16" s="165"/>
    </row>
    <row r="17" spans="1:6" ht="27" customHeight="1">
      <c r="A17" s="165"/>
      <c r="B17" s="165"/>
      <c r="C17" s="165"/>
      <c r="D17" s="165"/>
      <c r="E17" s="165"/>
      <c r="F17" s="165"/>
    </row>
    <row r="18" spans="1:6" ht="27" customHeight="1">
      <c r="A18" s="165"/>
      <c r="B18" s="165"/>
      <c r="C18" s="165"/>
      <c r="D18" s="165"/>
      <c r="E18" s="165"/>
      <c r="F18" s="165"/>
    </row>
    <row r="19" spans="1:6" ht="27" customHeight="1">
      <c r="A19" s="165"/>
      <c r="B19" s="165"/>
      <c r="C19" s="165"/>
      <c r="D19" s="165"/>
      <c r="E19" s="165"/>
      <c r="F19" s="165"/>
    </row>
    <row r="20" spans="1:6" ht="27" customHeight="1">
      <c r="A20" s="163" t="s">
        <v>418</v>
      </c>
      <c r="B20" s="163"/>
      <c r="C20" s="165"/>
      <c r="D20" s="166">
        <f>D5</f>
        <v>500</v>
      </c>
      <c r="E20" s="166">
        <f>E5</f>
        <v>500</v>
      </c>
      <c r="F20" s="166">
        <f>F5</f>
        <v>500</v>
      </c>
    </row>
    <row r="21" spans="1:6" ht="18.75">
      <c r="A21" s="167" t="s">
        <v>445</v>
      </c>
      <c r="B21" s="167"/>
      <c r="C21" s="167"/>
      <c r="D21" s="167"/>
      <c r="E21" s="167"/>
      <c r="F21" s="167"/>
    </row>
    <row r="22" spans="1:6" ht="18.75">
      <c r="A22" s="167" t="s">
        <v>454</v>
      </c>
      <c r="B22" s="167"/>
      <c r="C22" s="167"/>
      <c r="D22" s="167"/>
      <c r="E22" s="167"/>
      <c r="F22" s="16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6" sqref="B6:F6"/>
    </sheetView>
  </sheetViews>
  <sheetFormatPr defaultColWidth="9.00390625" defaultRowHeight="15"/>
  <cols>
    <col min="1" max="1" width="9.00390625" style="144" customWidth="1"/>
    <col min="2" max="2" width="12.421875" style="144" customWidth="1"/>
    <col min="3" max="3" width="10.8515625" style="144" customWidth="1"/>
    <col min="4" max="4" width="9.00390625" style="144" customWidth="1"/>
    <col min="5" max="5" width="12.7109375" style="144" customWidth="1"/>
    <col min="6" max="6" width="12.140625" style="144" customWidth="1"/>
    <col min="7" max="7" width="9.00390625" style="144" customWidth="1"/>
    <col min="8" max="9" width="9.28125" style="144" bestFit="1" customWidth="1"/>
    <col min="10" max="10" width="9.00390625" style="144" customWidth="1"/>
    <col min="11" max="12" width="9.28125" style="144" bestFit="1" customWidth="1"/>
    <col min="13" max="16384" width="9.00390625" style="144" customWidth="1"/>
  </cols>
  <sheetData>
    <row r="1" spans="1:13" ht="14.25">
      <c r="A1" s="145" t="s">
        <v>455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7.75">
      <c r="A2" s="147" t="s">
        <v>456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3.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3.5">
      <c r="A4" s="149" t="s">
        <v>457</v>
      </c>
      <c r="B4" s="150" t="s">
        <v>458</v>
      </c>
      <c r="C4" s="151"/>
      <c r="D4" s="151"/>
      <c r="E4" s="152" t="s">
        <v>459</v>
      </c>
      <c r="F4" s="151"/>
      <c r="G4" s="151"/>
      <c r="H4" s="152" t="s">
        <v>460</v>
      </c>
      <c r="I4" s="151"/>
      <c r="J4" s="151"/>
      <c r="K4" s="152" t="s">
        <v>461</v>
      </c>
      <c r="L4" s="151"/>
      <c r="M4" s="151"/>
    </row>
    <row r="5" spans="1:13" ht="13.5">
      <c r="A5" s="153"/>
      <c r="B5" s="152" t="s">
        <v>418</v>
      </c>
      <c r="C5" s="152" t="s">
        <v>462</v>
      </c>
      <c r="D5" s="152" t="s">
        <v>463</v>
      </c>
      <c r="E5" s="152" t="s">
        <v>72</v>
      </c>
      <c r="F5" s="152" t="s">
        <v>462</v>
      </c>
      <c r="G5" s="152" t="s">
        <v>463</v>
      </c>
      <c r="H5" s="152" t="s">
        <v>72</v>
      </c>
      <c r="I5" s="152" t="s">
        <v>462</v>
      </c>
      <c r="J5" s="152" t="s">
        <v>463</v>
      </c>
      <c r="K5" s="152" t="s">
        <v>72</v>
      </c>
      <c r="L5" s="152" t="s">
        <v>462</v>
      </c>
      <c r="M5" s="152" t="s">
        <v>463</v>
      </c>
    </row>
    <row r="6" spans="1:13" ht="36">
      <c r="A6" s="154" t="s">
        <v>456</v>
      </c>
      <c r="B6" s="155">
        <v>3000</v>
      </c>
      <c r="C6" s="155">
        <v>3000</v>
      </c>
      <c r="D6" s="155">
        <v>0</v>
      </c>
      <c r="E6" s="155">
        <v>3000</v>
      </c>
      <c r="F6" s="155">
        <v>3000</v>
      </c>
      <c r="G6" s="156">
        <v>0</v>
      </c>
      <c r="H6" s="156">
        <v>0</v>
      </c>
      <c r="I6" s="156">
        <v>0</v>
      </c>
      <c r="J6" s="156"/>
      <c r="K6" s="156">
        <v>0</v>
      </c>
      <c r="L6" s="156">
        <v>0</v>
      </c>
      <c r="M6" s="158"/>
    </row>
    <row r="7" spans="1:13" ht="13.5">
      <c r="A7" s="157"/>
      <c r="B7" s="156"/>
      <c r="C7" s="156"/>
      <c r="D7" s="158"/>
      <c r="E7" s="156"/>
      <c r="F7" s="156"/>
      <c r="G7" s="158"/>
      <c r="H7" s="156"/>
      <c r="I7" s="156"/>
      <c r="J7" s="158"/>
      <c r="K7" s="156"/>
      <c r="L7" s="156"/>
      <c r="M7" s="158"/>
    </row>
    <row r="8" spans="1:13" ht="13.5">
      <c r="A8" s="159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8"/>
    </row>
    <row r="9" spans="1:13" ht="13.5">
      <c r="A9" s="157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8"/>
    </row>
    <row r="10" spans="1:13" ht="13.5">
      <c r="A10" s="157"/>
      <c r="B10" s="156"/>
      <c r="C10" s="156"/>
      <c r="D10" s="158"/>
      <c r="E10" s="156"/>
      <c r="F10" s="156"/>
      <c r="G10" s="156"/>
      <c r="H10" s="156"/>
      <c r="I10" s="156"/>
      <c r="J10" s="156"/>
      <c r="K10" s="156"/>
      <c r="L10" s="156"/>
      <c r="M10" s="158"/>
    </row>
    <row r="11" spans="1:13" ht="13.5">
      <c r="A11" s="157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8"/>
    </row>
    <row r="12" spans="1:13" ht="13.5">
      <c r="A12" s="157"/>
      <c r="B12" s="156"/>
      <c r="C12" s="156"/>
      <c r="D12" s="156"/>
      <c r="E12" s="156"/>
      <c r="F12" s="156"/>
      <c r="G12" s="156"/>
      <c r="H12" s="156"/>
      <c r="I12" s="156"/>
      <c r="J12" s="156"/>
      <c r="K12" s="158"/>
      <c r="L12" s="158"/>
      <c r="M12" s="158"/>
    </row>
    <row r="13" spans="1:13" ht="13.5">
      <c r="A13" s="157"/>
      <c r="B13" s="156"/>
      <c r="C13" s="156"/>
      <c r="D13" s="158"/>
      <c r="E13" s="156"/>
      <c r="F13" s="156"/>
      <c r="G13" s="156"/>
      <c r="H13" s="156"/>
      <c r="I13" s="156"/>
      <c r="J13" s="156"/>
      <c r="K13" s="158"/>
      <c r="L13" s="158"/>
      <c r="M13" s="158"/>
    </row>
    <row r="14" spans="1:13" ht="13.5">
      <c r="A14" s="157"/>
      <c r="B14" s="156"/>
      <c r="C14" s="156"/>
      <c r="D14" s="158"/>
      <c r="E14" s="156"/>
      <c r="F14" s="156"/>
      <c r="G14" s="156"/>
      <c r="H14" s="156"/>
      <c r="I14" s="156"/>
      <c r="J14" s="156"/>
      <c r="K14" s="158"/>
      <c r="L14" s="158"/>
      <c r="M14" s="158"/>
    </row>
    <row r="15" spans="1:13" ht="13.5">
      <c r="A15" s="157"/>
      <c r="B15" s="156"/>
      <c r="C15" s="156"/>
      <c r="D15" s="158"/>
      <c r="E15" s="156"/>
      <c r="F15" s="156"/>
      <c r="G15" s="156"/>
      <c r="H15" s="156"/>
      <c r="I15" s="156"/>
      <c r="J15" s="156"/>
      <c r="K15" s="158"/>
      <c r="L15" s="158"/>
      <c r="M15" s="158"/>
    </row>
  </sheetData>
  <sheetProtection/>
  <mergeCells count="7">
    <mergeCell ref="A2:M2"/>
    <mergeCell ref="A3:M3"/>
    <mergeCell ref="B4:D4"/>
    <mergeCell ref="E4:G4"/>
    <mergeCell ref="H4:J4"/>
    <mergeCell ref="K4:M4"/>
    <mergeCell ref="A4:A5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0"/>
  <sheetViews>
    <sheetView zoomScaleSheetLayoutView="100" workbookViewId="0" topLeftCell="A16">
      <selection activeCell="D30" sqref="D30:D41"/>
    </sheetView>
  </sheetViews>
  <sheetFormatPr defaultColWidth="9.00390625" defaultRowHeight="15"/>
  <cols>
    <col min="1" max="1" width="49.7109375" style="119" customWidth="1"/>
    <col min="2" max="2" width="9.8515625" style="119" customWidth="1"/>
    <col min="3" max="3" width="54.7109375" style="119" customWidth="1"/>
    <col min="4" max="4" width="11.8515625" style="119" customWidth="1"/>
    <col min="5" max="16384" width="9.00390625" style="119" customWidth="1"/>
  </cols>
  <sheetData>
    <row r="1" spans="1:4" ht="15">
      <c r="A1" s="120"/>
      <c r="B1" s="121"/>
      <c r="C1" s="122"/>
      <c r="D1" s="121"/>
    </row>
    <row r="2" spans="1:4" ht="20.25">
      <c r="A2" s="123" t="s">
        <v>464</v>
      </c>
      <c r="B2" s="123"/>
      <c r="C2" s="124"/>
      <c r="D2" s="123"/>
    </row>
    <row r="3" spans="1:4" ht="15">
      <c r="A3" s="120"/>
      <c r="B3" s="121"/>
      <c r="C3" s="122"/>
      <c r="D3" s="125"/>
    </row>
    <row r="4" spans="1:4" ht="17.25">
      <c r="A4" s="126" t="s">
        <v>465</v>
      </c>
      <c r="B4" s="127"/>
      <c r="C4" s="128" t="s">
        <v>466</v>
      </c>
      <c r="D4" s="127"/>
    </row>
    <row r="5" spans="1:4" ht="15">
      <c r="A5" s="129" t="s">
        <v>467</v>
      </c>
      <c r="B5" s="129" t="s">
        <v>468</v>
      </c>
      <c r="C5" s="130" t="s">
        <v>469</v>
      </c>
      <c r="D5" s="129" t="s">
        <v>468</v>
      </c>
    </row>
    <row r="6" spans="1:4" ht="14.25">
      <c r="A6" s="131" t="s">
        <v>470</v>
      </c>
      <c r="B6" s="132"/>
      <c r="C6" s="133" t="s">
        <v>471</v>
      </c>
      <c r="D6" s="134"/>
    </row>
    <row r="7" spans="1:4" ht="14.25">
      <c r="A7" s="131" t="s">
        <v>472</v>
      </c>
      <c r="B7" s="132"/>
      <c r="C7" s="135" t="s">
        <v>473</v>
      </c>
      <c r="D7" s="132"/>
    </row>
    <row r="8" spans="1:4" ht="14.25">
      <c r="A8" s="131" t="s">
        <v>474</v>
      </c>
      <c r="B8" s="132"/>
      <c r="C8" s="135" t="s">
        <v>475</v>
      </c>
      <c r="D8" s="132"/>
    </row>
    <row r="9" spans="1:4" ht="14.25">
      <c r="A9" s="136" t="s">
        <v>476</v>
      </c>
      <c r="B9" s="132"/>
      <c r="C9" s="135" t="s">
        <v>477</v>
      </c>
      <c r="D9" s="132"/>
    </row>
    <row r="10" spans="1:4" ht="14.25">
      <c r="A10" s="136" t="s">
        <v>478</v>
      </c>
      <c r="B10" s="132"/>
      <c r="C10" s="135" t="s">
        <v>479</v>
      </c>
      <c r="D10" s="132"/>
    </row>
    <row r="11" spans="1:4" ht="14.25">
      <c r="A11" s="131" t="s">
        <v>480</v>
      </c>
      <c r="B11" s="132"/>
      <c r="C11" s="135" t="s">
        <v>481</v>
      </c>
      <c r="D11" s="132"/>
    </row>
    <row r="12" spans="1:4" ht="14.25">
      <c r="A12" s="131" t="s">
        <v>482</v>
      </c>
      <c r="B12" s="132"/>
      <c r="C12" s="133" t="s">
        <v>483</v>
      </c>
      <c r="D12" s="132"/>
    </row>
    <row r="13" spans="1:4" ht="15">
      <c r="A13" s="131" t="s">
        <v>484</v>
      </c>
      <c r="B13" s="137">
        <v>500</v>
      </c>
      <c r="C13" s="135" t="s">
        <v>485</v>
      </c>
      <c r="D13" s="132"/>
    </row>
    <row r="14" spans="1:4" ht="14.25">
      <c r="A14" s="131" t="s">
        <v>486</v>
      </c>
      <c r="B14" s="132"/>
      <c r="C14" s="135" t="s">
        <v>487</v>
      </c>
      <c r="D14" s="132"/>
    </row>
    <row r="15" spans="1:4" ht="14.25">
      <c r="A15" s="131" t="s">
        <v>488</v>
      </c>
      <c r="B15" s="132"/>
      <c r="C15" s="135" t="s">
        <v>489</v>
      </c>
      <c r="D15" s="132"/>
    </row>
    <row r="16" spans="1:4" ht="14.25">
      <c r="A16" s="131" t="s">
        <v>490</v>
      </c>
      <c r="B16" s="132"/>
      <c r="C16" s="135" t="s">
        <v>491</v>
      </c>
      <c r="D16" s="132"/>
    </row>
    <row r="17" spans="1:4" ht="14.25">
      <c r="A17" s="131" t="s">
        <v>492</v>
      </c>
      <c r="B17" s="132"/>
      <c r="C17" s="135" t="s">
        <v>493</v>
      </c>
      <c r="D17" s="132"/>
    </row>
    <row r="18" spans="1:4" ht="14.25">
      <c r="A18" s="131" t="s">
        <v>494</v>
      </c>
      <c r="B18" s="132"/>
      <c r="C18" s="135" t="s">
        <v>487</v>
      </c>
      <c r="D18" s="132"/>
    </row>
    <row r="19" spans="1:4" ht="14.25">
      <c r="A19" s="131" t="s">
        <v>495</v>
      </c>
      <c r="B19" s="132"/>
      <c r="C19" s="135" t="s">
        <v>489</v>
      </c>
      <c r="D19" s="132"/>
    </row>
    <row r="20" spans="1:4" ht="14.25">
      <c r="A20" s="131" t="s">
        <v>496</v>
      </c>
      <c r="B20" s="132"/>
      <c r="C20" s="138" t="s">
        <v>497</v>
      </c>
      <c r="D20" s="132"/>
    </row>
    <row r="21" spans="1:4" ht="14.25">
      <c r="A21" s="131" t="s">
        <v>498</v>
      </c>
      <c r="B21" s="132"/>
      <c r="C21" s="133" t="s">
        <v>499</v>
      </c>
      <c r="D21" s="132"/>
    </row>
    <row r="22" spans="1:4" ht="14.25">
      <c r="A22" s="131" t="s">
        <v>500</v>
      </c>
      <c r="B22" s="132"/>
      <c r="C22" s="133" t="s">
        <v>501</v>
      </c>
      <c r="D22" s="132"/>
    </row>
    <row r="23" spans="1:4" ht="14.25">
      <c r="A23" s="131" t="s">
        <v>502</v>
      </c>
      <c r="B23" s="132"/>
      <c r="C23" s="133" t="s">
        <v>503</v>
      </c>
      <c r="D23" s="132"/>
    </row>
    <row r="24" spans="1:4" ht="14.25">
      <c r="A24" s="131" t="s">
        <v>504</v>
      </c>
      <c r="B24" s="132"/>
      <c r="C24" s="133" t="s">
        <v>505</v>
      </c>
      <c r="D24" s="132"/>
    </row>
    <row r="25" spans="1:4" ht="15">
      <c r="A25" s="131" t="s">
        <v>506</v>
      </c>
      <c r="B25" s="132"/>
      <c r="C25" s="133" t="s">
        <v>507</v>
      </c>
      <c r="D25" s="139"/>
    </row>
    <row r="26" spans="1:4" ht="15">
      <c r="A26" s="131" t="s">
        <v>508</v>
      </c>
      <c r="B26" s="132"/>
      <c r="C26" s="133" t="s">
        <v>509</v>
      </c>
      <c r="D26" s="139"/>
    </row>
    <row r="27" spans="1:4" ht="15">
      <c r="A27" s="131"/>
      <c r="B27" s="132"/>
      <c r="C27" s="133" t="s">
        <v>510</v>
      </c>
      <c r="D27" s="139"/>
    </row>
    <row r="28" spans="1:4" ht="15">
      <c r="A28" s="131"/>
      <c r="B28" s="132"/>
      <c r="C28" s="133" t="s">
        <v>511</v>
      </c>
      <c r="D28" s="140">
        <v>500</v>
      </c>
    </row>
    <row r="29" spans="1:4" ht="15">
      <c r="A29" s="131"/>
      <c r="B29" s="132"/>
      <c r="C29" s="133" t="s">
        <v>512</v>
      </c>
      <c r="D29" s="140"/>
    </row>
    <row r="30" spans="1:4" ht="15">
      <c r="A30" s="131"/>
      <c r="B30" s="132"/>
      <c r="C30" s="138" t="s">
        <v>513</v>
      </c>
      <c r="D30" s="140">
        <v>400</v>
      </c>
    </row>
    <row r="31" spans="1:4" ht="15">
      <c r="A31" s="131"/>
      <c r="B31" s="132"/>
      <c r="C31" s="138" t="s">
        <v>514</v>
      </c>
      <c r="D31" s="140">
        <v>15</v>
      </c>
    </row>
    <row r="32" spans="1:4" ht="15">
      <c r="A32" s="131"/>
      <c r="B32" s="132"/>
      <c r="C32" s="138" t="s">
        <v>515</v>
      </c>
      <c r="D32" s="140">
        <v>10</v>
      </c>
    </row>
    <row r="33" spans="1:4" ht="15">
      <c r="A33" s="131"/>
      <c r="B33" s="132"/>
      <c r="C33" s="138" t="s">
        <v>516</v>
      </c>
      <c r="D33" s="140">
        <v>38</v>
      </c>
    </row>
    <row r="34" spans="1:4" ht="15">
      <c r="A34" s="131"/>
      <c r="B34" s="132"/>
      <c r="C34" s="138" t="s">
        <v>517</v>
      </c>
      <c r="D34" s="137"/>
    </row>
    <row r="35" spans="1:4" ht="15">
      <c r="A35" s="141"/>
      <c r="B35" s="132"/>
      <c r="C35" s="138" t="s">
        <v>518</v>
      </c>
      <c r="D35" s="137">
        <v>2</v>
      </c>
    </row>
    <row r="36" spans="1:4" ht="15">
      <c r="A36" s="141"/>
      <c r="B36" s="132"/>
      <c r="C36" s="138" t="s">
        <v>519</v>
      </c>
      <c r="D36" s="137">
        <v>10</v>
      </c>
    </row>
    <row r="37" spans="1:4" ht="15">
      <c r="A37" s="141"/>
      <c r="B37" s="132"/>
      <c r="C37" s="138" t="s">
        <v>520</v>
      </c>
      <c r="D37" s="137"/>
    </row>
    <row r="38" spans="1:4" ht="15">
      <c r="A38" s="141"/>
      <c r="B38" s="132"/>
      <c r="C38" s="138" t="s">
        <v>521</v>
      </c>
      <c r="D38" s="137"/>
    </row>
    <row r="39" spans="1:4" ht="15">
      <c r="A39" s="141"/>
      <c r="B39" s="132"/>
      <c r="C39" s="142" t="s">
        <v>522</v>
      </c>
      <c r="D39" s="137"/>
    </row>
    <row r="40" spans="1:4" ht="15">
      <c r="A40" s="141"/>
      <c r="B40" s="132"/>
      <c r="C40" s="142" t="s">
        <v>523</v>
      </c>
      <c r="D40" s="137"/>
    </row>
    <row r="41" spans="1:4" ht="15">
      <c r="A41" s="131"/>
      <c r="B41" s="132"/>
      <c r="C41" s="138" t="s">
        <v>524</v>
      </c>
      <c r="D41" s="137">
        <v>25</v>
      </c>
    </row>
    <row r="42" spans="1:4" ht="15">
      <c r="A42" s="131"/>
      <c r="B42" s="139"/>
      <c r="C42" s="133" t="s">
        <v>525</v>
      </c>
      <c r="D42" s="137"/>
    </row>
    <row r="43" spans="1:4" ht="15">
      <c r="A43" s="131"/>
      <c r="B43" s="139"/>
      <c r="C43" s="138" t="s">
        <v>526</v>
      </c>
      <c r="D43" s="137"/>
    </row>
    <row r="44" spans="1:4" ht="15">
      <c r="A44" s="131"/>
      <c r="B44" s="139"/>
      <c r="C44" s="138" t="s">
        <v>527</v>
      </c>
      <c r="D44" s="137"/>
    </row>
    <row r="45" spans="1:4" ht="15">
      <c r="A45" s="131"/>
      <c r="B45" s="139"/>
      <c r="C45" s="138" t="s">
        <v>528</v>
      </c>
      <c r="D45" s="137"/>
    </row>
    <row r="46" spans="1:4" ht="15">
      <c r="A46" s="131"/>
      <c r="B46" s="139"/>
      <c r="C46" s="138" t="s">
        <v>529</v>
      </c>
      <c r="D46" s="137"/>
    </row>
    <row r="47" spans="1:4" ht="15">
      <c r="A47" s="143" t="s">
        <v>530</v>
      </c>
      <c r="B47" s="137">
        <v>500</v>
      </c>
      <c r="C47" s="143" t="s">
        <v>531</v>
      </c>
      <c r="D47" s="137">
        <v>500</v>
      </c>
    </row>
    <row r="48" spans="1:3" ht="15">
      <c r="A48" s="121"/>
      <c r="B48" s="121"/>
      <c r="C48" s="121"/>
    </row>
    <row r="49" spans="1:3" ht="15">
      <c r="A49" s="121"/>
      <c r="B49" s="121"/>
      <c r="C49" s="121"/>
    </row>
    <row r="50" spans="1:3" ht="15">
      <c r="A50" s="121"/>
      <c r="B50" s="121"/>
      <c r="C50" s="121"/>
    </row>
    <row r="51" spans="1:3" ht="15">
      <c r="A51" s="121"/>
      <c r="B51" s="121"/>
      <c r="C51" s="121"/>
    </row>
    <row r="52" spans="1:3" ht="15">
      <c r="A52" s="121"/>
      <c r="B52" s="121"/>
      <c r="C52" s="121"/>
    </row>
    <row r="176" ht="15">
      <c r="C176" s="122"/>
    </row>
    <row r="177" ht="15">
      <c r="C177" s="122"/>
    </row>
    <row r="178" ht="15">
      <c r="C178" s="122"/>
    </row>
    <row r="179" ht="15">
      <c r="C179" s="122"/>
    </row>
    <row r="180" ht="15">
      <c r="C180" s="122"/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9"/>
  <sheetViews>
    <sheetView zoomScaleSheetLayoutView="100" workbookViewId="0" topLeftCell="A1">
      <selection activeCell="C3" sqref="C3"/>
    </sheetView>
  </sheetViews>
  <sheetFormatPr defaultColWidth="7.00390625" defaultRowHeight="15"/>
  <cols>
    <col min="1" max="1" width="39.00390625" style="90" customWidth="1"/>
    <col min="2" max="2" width="14.00390625" style="90" customWidth="1"/>
    <col min="3" max="16384" width="7.00390625" style="90" customWidth="1"/>
  </cols>
  <sheetData>
    <row r="1" spans="1:2" ht="15">
      <c r="A1" s="91"/>
      <c r="B1" s="92"/>
    </row>
    <row r="2" spans="1:2" ht="27.75">
      <c r="A2" s="113" t="s">
        <v>532</v>
      </c>
      <c r="B2" s="113"/>
    </row>
    <row r="3" spans="1:2" ht="15">
      <c r="A3" s="91"/>
      <c r="B3" s="92"/>
    </row>
    <row r="4" spans="1:2" ht="15">
      <c r="A4" s="114" t="s">
        <v>533</v>
      </c>
      <c r="B4" s="97" t="s">
        <v>468</v>
      </c>
    </row>
    <row r="5" spans="1:2" ht="15">
      <c r="A5" s="114" t="s">
        <v>534</v>
      </c>
      <c r="B5" s="115">
        <f>B6+B24</f>
        <v>3211</v>
      </c>
    </row>
    <row r="6" spans="1:2" ht="14.25">
      <c r="A6" s="116" t="s">
        <v>535</v>
      </c>
      <c r="B6" s="117">
        <f>SUM(B7:B19)</f>
        <v>2545</v>
      </c>
    </row>
    <row r="7" spans="1:2" ht="14.25">
      <c r="A7" s="108" t="s">
        <v>536</v>
      </c>
      <c r="B7" s="117">
        <v>1700</v>
      </c>
    </row>
    <row r="8" spans="1:2" ht="14.25">
      <c r="A8" s="108" t="s">
        <v>537</v>
      </c>
      <c r="B8" s="117"/>
    </row>
    <row r="9" spans="1:2" ht="14.25">
      <c r="A9" s="108" t="s">
        <v>538</v>
      </c>
      <c r="B9" s="117">
        <v>450</v>
      </c>
    </row>
    <row r="10" spans="1:2" ht="14.25">
      <c r="A10" s="108" t="s">
        <v>539</v>
      </c>
      <c r="B10" s="117"/>
    </row>
    <row r="11" spans="1:2" ht="14.25">
      <c r="A11" s="108" t="s">
        <v>540</v>
      </c>
      <c r="B11" s="117">
        <v>85</v>
      </c>
    </row>
    <row r="12" spans="1:2" ht="14.25">
      <c r="A12" s="108" t="s">
        <v>541</v>
      </c>
      <c r="B12" s="117">
        <v>15</v>
      </c>
    </row>
    <row r="13" spans="1:2" ht="14.25">
      <c r="A13" s="108" t="s">
        <v>542</v>
      </c>
      <c r="B13" s="117">
        <v>230</v>
      </c>
    </row>
    <row r="14" spans="1:2" ht="14.25">
      <c r="A14" s="108" t="s">
        <v>543</v>
      </c>
      <c r="B14" s="117"/>
    </row>
    <row r="15" spans="1:2" ht="14.25">
      <c r="A15" s="108" t="s">
        <v>544</v>
      </c>
      <c r="B15" s="117">
        <v>15</v>
      </c>
    </row>
    <row r="16" spans="1:2" ht="14.25">
      <c r="A16" s="108" t="s">
        <v>545</v>
      </c>
      <c r="B16" s="117"/>
    </row>
    <row r="17" spans="1:2" ht="14.25">
      <c r="A17" s="108" t="s">
        <v>546</v>
      </c>
      <c r="B17" s="117"/>
    </row>
    <row r="18" spans="1:2" ht="14.25">
      <c r="A18" s="108" t="s">
        <v>547</v>
      </c>
      <c r="B18" s="117"/>
    </row>
    <row r="19" spans="1:2" ht="14.25">
      <c r="A19" s="108" t="s">
        <v>548</v>
      </c>
      <c r="B19" s="117">
        <v>50</v>
      </c>
    </row>
    <row r="20" spans="1:2" ht="14.25">
      <c r="A20" s="108" t="s">
        <v>549</v>
      </c>
      <c r="B20" s="117"/>
    </row>
    <row r="21" spans="1:2" ht="14.25">
      <c r="A21" s="108" t="s">
        <v>550</v>
      </c>
      <c r="B21" s="117"/>
    </row>
    <row r="22" spans="1:2" ht="14.25">
      <c r="A22" s="116" t="s">
        <v>551</v>
      </c>
      <c r="B22" s="117"/>
    </row>
    <row r="23" spans="1:2" ht="14.25">
      <c r="A23" s="108" t="s">
        <v>552</v>
      </c>
      <c r="B23" s="117"/>
    </row>
    <row r="24" spans="1:2" ht="14.25">
      <c r="A24" s="108" t="s">
        <v>553</v>
      </c>
      <c r="B24" s="117">
        <f>SUM(B25:B32)</f>
        <v>666</v>
      </c>
    </row>
    <row r="25" spans="1:2" ht="14.25">
      <c r="A25" s="108" t="s">
        <v>554</v>
      </c>
      <c r="B25" s="117">
        <v>55</v>
      </c>
    </row>
    <row r="26" spans="1:2" ht="14.25">
      <c r="A26" s="108" t="s">
        <v>555</v>
      </c>
      <c r="B26" s="117">
        <v>16</v>
      </c>
    </row>
    <row r="27" spans="1:2" ht="14.25">
      <c r="A27" s="108" t="s">
        <v>556</v>
      </c>
      <c r="B27" s="117">
        <v>35</v>
      </c>
    </row>
    <row r="28" spans="1:2" ht="14.25">
      <c r="A28" s="108" t="s">
        <v>557</v>
      </c>
      <c r="B28" s="117"/>
    </row>
    <row r="29" spans="1:2" ht="14.25">
      <c r="A29" s="108" t="s">
        <v>558</v>
      </c>
      <c r="B29" s="117">
        <v>260</v>
      </c>
    </row>
    <row r="30" spans="1:2" ht="14.25">
      <c r="A30" s="103" t="s">
        <v>559</v>
      </c>
      <c r="B30" s="117"/>
    </row>
    <row r="31" spans="1:2" ht="14.25">
      <c r="A31" s="103" t="s">
        <v>560</v>
      </c>
      <c r="B31" s="117"/>
    </row>
    <row r="32" spans="1:2" ht="14.25">
      <c r="A32" s="103" t="s">
        <v>561</v>
      </c>
      <c r="B32" s="117">
        <v>300</v>
      </c>
    </row>
    <row r="33" spans="1:2" ht="14.25">
      <c r="A33" s="103" t="s">
        <v>562</v>
      </c>
      <c r="B33" s="117"/>
    </row>
    <row r="34" spans="1:2" ht="14.25">
      <c r="A34" s="112" t="s">
        <v>530</v>
      </c>
      <c r="B34" s="117">
        <v>3211</v>
      </c>
    </row>
    <row r="35" spans="1:2" ht="15">
      <c r="A35" s="118" t="s">
        <v>562</v>
      </c>
      <c r="B35" s="118"/>
    </row>
    <row r="36" spans="1:2" ht="15">
      <c r="A36" s="92"/>
      <c r="B36" s="92"/>
    </row>
    <row r="37" spans="1:2" ht="15">
      <c r="A37" s="92"/>
      <c r="B37" s="92"/>
    </row>
    <row r="38" spans="1:2" ht="15">
      <c r="A38" s="92"/>
      <c r="B38" s="92"/>
    </row>
    <row r="39" spans="1:2" ht="15">
      <c r="A39" s="92"/>
      <c r="B39" s="92"/>
    </row>
  </sheetData>
  <sheetProtection/>
  <mergeCells count="2">
    <mergeCell ref="A2:B2"/>
    <mergeCell ref="A35:B3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00" workbookViewId="0" topLeftCell="A4">
      <selection activeCell="C12" sqref="C12"/>
    </sheetView>
  </sheetViews>
  <sheetFormatPr defaultColWidth="6.8515625" defaultRowHeight="15"/>
  <cols>
    <col min="1" max="1" width="42.140625" style="90" customWidth="1"/>
    <col min="2" max="2" width="16.8515625" style="90" customWidth="1"/>
    <col min="3" max="3" width="16.421875" style="90" customWidth="1"/>
    <col min="4" max="4" width="15.00390625" style="90" customWidth="1"/>
    <col min="5" max="16384" width="6.8515625" style="90" customWidth="1"/>
  </cols>
  <sheetData>
    <row r="1" spans="1:4" ht="15">
      <c r="A1" s="91"/>
      <c r="B1" s="92"/>
      <c r="C1" s="92"/>
      <c r="D1" s="92"/>
    </row>
    <row r="2" spans="1:4" ht="20.25">
      <c r="A2" s="93" t="s">
        <v>563</v>
      </c>
      <c r="B2" s="93"/>
      <c r="C2" s="93"/>
      <c r="D2" s="93"/>
    </row>
    <row r="3" spans="1:4" ht="15">
      <c r="A3" s="91"/>
      <c r="B3" s="92"/>
      <c r="C3" s="92"/>
      <c r="D3" s="94" t="s">
        <v>1</v>
      </c>
    </row>
    <row r="4" spans="1:4" ht="17.25">
      <c r="A4" s="95" t="s">
        <v>564</v>
      </c>
      <c r="B4" s="96"/>
      <c r="C4" s="95" t="s">
        <v>565</v>
      </c>
      <c r="D4" s="96"/>
    </row>
    <row r="5" spans="1:4" ht="15">
      <c r="A5" s="97" t="s">
        <v>533</v>
      </c>
      <c r="B5" s="97" t="s">
        <v>468</v>
      </c>
      <c r="C5" s="97" t="s">
        <v>6</v>
      </c>
      <c r="D5" s="97" t="s">
        <v>468</v>
      </c>
    </row>
    <row r="6" spans="1:4" ht="14.25">
      <c r="A6" s="98" t="s">
        <v>530</v>
      </c>
      <c r="B6" s="99">
        <v>46315.94</v>
      </c>
      <c r="C6" s="98" t="s">
        <v>531</v>
      </c>
      <c r="D6" s="99">
        <v>46315.94</v>
      </c>
    </row>
    <row r="7" spans="1:4" ht="14.25">
      <c r="A7" s="100" t="s">
        <v>566</v>
      </c>
      <c r="B7" s="101">
        <v>1600</v>
      </c>
      <c r="C7" s="102" t="s">
        <v>567</v>
      </c>
      <c r="D7" s="103"/>
    </row>
    <row r="8" spans="1:4" ht="14.25">
      <c r="A8" s="104" t="s">
        <v>568</v>
      </c>
      <c r="B8" s="101">
        <v>3211</v>
      </c>
      <c r="C8" s="102" t="s">
        <v>569</v>
      </c>
      <c r="D8" s="103"/>
    </row>
    <row r="9" spans="1:4" ht="14.25">
      <c r="A9" s="104" t="s">
        <v>570</v>
      </c>
      <c r="B9" s="101">
        <v>270</v>
      </c>
      <c r="C9" s="102" t="s">
        <v>571</v>
      </c>
      <c r="D9" s="103"/>
    </row>
    <row r="10" spans="1:4" ht="14.25">
      <c r="A10" s="105" t="s">
        <v>572</v>
      </c>
      <c r="B10" s="103">
        <v>220</v>
      </c>
      <c r="C10" s="102" t="s">
        <v>573</v>
      </c>
      <c r="D10" s="103"/>
    </row>
    <row r="11" spans="1:4" ht="14.25">
      <c r="A11" s="100" t="s">
        <v>574</v>
      </c>
      <c r="B11" s="101">
        <v>30315.97</v>
      </c>
      <c r="C11" s="102" t="s">
        <v>562</v>
      </c>
      <c r="D11" s="103"/>
    </row>
    <row r="12" spans="1:4" ht="14.25">
      <c r="A12" s="105" t="s">
        <v>575</v>
      </c>
      <c r="B12" s="103">
        <v>499.6</v>
      </c>
      <c r="C12" s="102" t="s">
        <v>562</v>
      </c>
      <c r="D12" s="103"/>
    </row>
    <row r="13" spans="1:4" ht="14.25">
      <c r="A13" s="106" t="s">
        <v>576</v>
      </c>
      <c r="B13" s="103">
        <v>20663</v>
      </c>
      <c r="C13" s="102" t="s">
        <v>562</v>
      </c>
      <c r="D13" s="103"/>
    </row>
    <row r="14" spans="1:4" ht="14.25">
      <c r="A14" s="107" t="s">
        <v>577</v>
      </c>
      <c r="B14" s="103">
        <v>850</v>
      </c>
      <c r="C14" s="102" t="s">
        <v>562</v>
      </c>
      <c r="D14" s="103"/>
    </row>
    <row r="15" spans="1:4" ht="14.25">
      <c r="A15" s="107" t="s">
        <v>578</v>
      </c>
      <c r="B15" s="103"/>
      <c r="C15" s="102" t="s">
        <v>562</v>
      </c>
      <c r="D15" s="103"/>
    </row>
    <row r="16" spans="1:4" ht="14.25">
      <c r="A16" s="107" t="s">
        <v>579</v>
      </c>
      <c r="B16" s="103"/>
      <c r="C16" s="102" t="s">
        <v>562</v>
      </c>
      <c r="D16" s="108"/>
    </row>
    <row r="17" spans="1:4" ht="14.25">
      <c r="A17" s="107" t="s">
        <v>580</v>
      </c>
      <c r="B17" s="103"/>
      <c r="C17" s="102" t="s">
        <v>562</v>
      </c>
      <c r="D17" s="103"/>
    </row>
    <row r="18" spans="1:4" ht="14.25">
      <c r="A18" s="106" t="s">
        <v>581</v>
      </c>
      <c r="B18" s="103"/>
      <c r="C18" s="102" t="s">
        <v>562</v>
      </c>
      <c r="D18" s="103"/>
    </row>
    <row r="19" spans="1:4" ht="14.25">
      <c r="A19" s="107" t="s">
        <v>582</v>
      </c>
      <c r="B19" s="103"/>
      <c r="C19" s="107" t="s">
        <v>562</v>
      </c>
      <c r="D19" s="103"/>
    </row>
    <row r="20" spans="1:4" ht="14.25">
      <c r="A20" s="107" t="s">
        <v>583</v>
      </c>
      <c r="B20" s="103">
        <v>5875.17</v>
      </c>
      <c r="C20" s="107" t="s">
        <v>562</v>
      </c>
      <c r="D20" s="103"/>
    </row>
    <row r="21" spans="1:4" ht="14.25">
      <c r="A21" s="107" t="s">
        <v>584</v>
      </c>
      <c r="B21" s="109">
        <v>1841</v>
      </c>
      <c r="C21" s="107" t="s">
        <v>562</v>
      </c>
      <c r="D21" s="103"/>
    </row>
    <row r="22" spans="1:4" ht="14.25">
      <c r="A22" s="107" t="s">
        <v>585</v>
      </c>
      <c r="B22" s="103">
        <v>587.2</v>
      </c>
      <c r="C22" s="107" t="s">
        <v>562</v>
      </c>
      <c r="D22" s="103"/>
    </row>
    <row r="23" spans="1:4" ht="14.25">
      <c r="A23" s="110" t="s">
        <v>586</v>
      </c>
      <c r="B23" s="101">
        <f>SUM(B24:B29)</f>
        <v>10918.97</v>
      </c>
      <c r="C23" s="107" t="s">
        <v>562</v>
      </c>
      <c r="D23" s="103"/>
    </row>
    <row r="24" spans="1:4" ht="14.25">
      <c r="A24" s="107" t="s">
        <v>587</v>
      </c>
      <c r="B24" s="103"/>
      <c r="C24" s="102" t="s">
        <v>562</v>
      </c>
      <c r="D24" s="103"/>
    </row>
    <row r="25" spans="1:4" ht="14.25">
      <c r="A25" s="107" t="s">
        <v>588</v>
      </c>
      <c r="B25" s="103">
        <v>1000.97</v>
      </c>
      <c r="C25" s="102" t="s">
        <v>562</v>
      </c>
      <c r="D25" s="103"/>
    </row>
    <row r="26" spans="1:4" ht="14.25">
      <c r="A26" s="111" t="s">
        <v>589</v>
      </c>
      <c r="B26" s="103">
        <v>1044</v>
      </c>
      <c r="C26" s="102" t="s">
        <v>562</v>
      </c>
      <c r="D26" s="103"/>
    </row>
    <row r="27" spans="1:4" ht="14.25">
      <c r="A27" s="107" t="s">
        <v>590</v>
      </c>
      <c r="B27" s="103"/>
      <c r="C27" s="102" t="s">
        <v>562</v>
      </c>
      <c r="D27" s="103"/>
    </row>
    <row r="28" spans="1:4" ht="14.25">
      <c r="A28" s="107" t="s">
        <v>591</v>
      </c>
      <c r="B28" s="103"/>
      <c r="C28" s="102" t="s">
        <v>562</v>
      </c>
      <c r="D28" s="103"/>
    </row>
    <row r="29" spans="1:4" ht="14.25">
      <c r="A29" s="107" t="s">
        <v>592</v>
      </c>
      <c r="B29" s="103">
        <v>8874</v>
      </c>
      <c r="C29" s="102" t="s">
        <v>562</v>
      </c>
      <c r="D29" s="103"/>
    </row>
    <row r="30" spans="1:4" ht="14.25">
      <c r="A30" s="112" t="s">
        <v>63</v>
      </c>
      <c r="B30" s="99">
        <f>B11+B9+B8+B7+B23</f>
        <v>46315.94</v>
      </c>
      <c r="C30" s="112" t="s">
        <v>64</v>
      </c>
      <c r="D30" s="99">
        <v>46315.94</v>
      </c>
    </row>
    <row r="31" spans="1:4" ht="15">
      <c r="A31" s="92"/>
      <c r="B31" s="92"/>
      <c r="C31" s="92"/>
      <c r="D31" s="92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2020-05-22T01:32:22Z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