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firstSheet="2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comments3.xml><?xml version="1.0" encoding="utf-8"?>
<comments xmlns="http://schemas.openxmlformats.org/spreadsheetml/2006/main">
  <authors>
    <author>xbany</author>
  </authors>
  <commentList>
    <comment ref="H34" authorId="0">
      <text>
        <r>
          <rPr>
            <b/>
            <sz val="9"/>
            <rFont val="Tahoma"/>
            <family val="2"/>
          </rPr>
          <t>xbany: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乡村教师生活补助</t>
        </r>
      </text>
    </comment>
    <comment ref="H17" authorId="0">
      <text>
        <r>
          <rPr>
            <b/>
            <sz val="9"/>
            <rFont val="Tahoma"/>
            <family val="2"/>
          </rPr>
          <t>xbany: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独生子女费，临时工工资</t>
        </r>
      </text>
    </comment>
    <comment ref="H22" authorId="0">
      <text>
        <r>
          <rPr>
            <b/>
            <sz val="9"/>
            <rFont val="Tahoma"/>
            <family val="2"/>
          </rPr>
          <t>xbany: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取暖费，煤油补贴，防寒装备费</t>
        </r>
      </text>
    </comment>
    <comment ref="H27" authorId="0">
      <text>
        <r>
          <rPr>
            <b/>
            <sz val="9"/>
            <rFont val="Tahoma"/>
            <family val="2"/>
          </rPr>
          <t>xbany: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体育教师装备费</t>
        </r>
      </text>
    </comment>
    <comment ref="H37" authorId="0">
      <text>
        <r>
          <rPr>
            <b/>
            <sz val="9"/>
            <rFont val="Tahoma"/>
            <family val="2"/>
          </rPr>
          <t>xbany: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班主任津贴</t>
        </r>
      </text>
    </comment>
  </commentList>
</comments>
</file>

<file path=xl/sharedStrings.xml><?xml version="1.0" encoding="utf-8"?>
<sst xmlns="http://schemas.openxmlformats.org/spreadsheetml/2006/main" count="242" uniqueCount="153">
  <si>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</si>
  <si>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</si>
  <si>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</si>
  <si>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</si>
  <si>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</si>
  <si>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</si>
  <si>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</si>
  <si>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</si>
  <si>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</si>
  <si>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</si>
  <si>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</si>
  <si>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</si>
  <si>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</si>
  <si>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</si>
  <si>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</si>
  <si>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</si>
  <si>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</si>
  <si>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</si>
  <si>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</si>
  <si>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</si>
  <si>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</si>
  <si>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</si>
  <si>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</si>
  <si>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</si>
  <si>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</si>
  <si>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</si>
  <si>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</si>
  <si>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</si>
  <si>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</si>
  <si>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</si>
  <si>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</si>
  <si>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</si>
  <si>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教育支出</t>
  </si>
  <si>
    <t>普通教育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</si>
  <si>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</si>
  <si>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</si>
  <si>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部门预算经济分类</t>
  </si>
  <si>
    <t>人员经费</t>
  </si>
  <si>
    <t>公用经费</t>
  </si>
  <si>
    <t>类</t>
  </si>
  <si>
    <t>款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</si>
  <si>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</si>
  <si>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</si>
  <si>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</si>
  <si>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</si>
  <si>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</si>
  <si>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</si>
  <si>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</si>
  <si>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</si>
  <si>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</si>
  <si>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</si>
  <si>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</si>
  <si>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</si>
  <si>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</si>
  <si>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</si>
  <si>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</si>
  <si>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</si>
  <si>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</si>
  <si>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</si>
  <si>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</si>
  <si>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</si>
  <si>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</si>
  <si>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</si>
  <si>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</si>
  <si>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</si>
  <si>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</si>
  <si>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</si>
  <si>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</si>
  <si>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</si>
  <si>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</si>
  <si>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</si>
  <si>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</si>
  <si>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</si>
  <si>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</si>
  <si>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</si>
  <si>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</si>
  <si>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对个人和家庭补助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</si>
  <si>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</si>
  <si>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</si>
  <si>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</si>
  <si>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</si>
  <si>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</si>
  <si>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</si>
  <si>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</si>
  <si>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</si>
  <si>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注释：学校三公经费在教育局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</si>
  <si>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</si>
  <si>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</si>
  <si>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</si>
  <si>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</si>
  <si>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</si>
  <si>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</si>
  <si>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</si>
  <si>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</si>
  <si>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</si>
  <si>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</si>
  <si>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</si>
  <si>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</si>
  <si>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</si>
  <si>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</si>
  <si>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</si>
  <si>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</si>
  <si>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</si>
  <si>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</si>
  <si>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</si>
  <si>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</si>
  <si>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</si>
  <si>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</si>
  <si>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</si>
  <si>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</si>
  <si>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</si>
  <si>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</si>
  <si>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</si>
  <si>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</si>
  <si>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</si>
  <si>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</si>
  <si>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</si>
  <si>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</si>
  <si>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</si>
  <si>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</si>
  <si>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</si>
  <si>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</si>
  <si>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</si>
  <si>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</si>
  <si>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</si>
  <si>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</si>
  <si>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</si>
  <si>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取暖费</t>
  </si>
  <si>
    <t>对个人和家庭补助</t>
  </si>
  <si>
    <t>生活补助</t>
  </si>
  <si>
    <t>商品服务支出</t>
  </si>
  <si>
    <t>其他对个人和家庭补助</t>
  </si>
  <si>
    <t>退休费</t>
  </si>
  <si>
    <t>助学金（三包）</t>
  </si>
  <si>
    <t>助学金（营养）</t>
  </si>
  <si>
    <r>
      <t>3</t>
    </r>
    <r>
      <rPr>
        <sz val="18"/>
        <color indexed="8"/>
        <rFont val="宋体"/>
        <family val="0"/>
      </rPr>
      <t>03</t>
    </r>
  </si>
  <si>
    <t>项目支出</t>
  </si>
  <si>
    <t>项目支出</t>
  </si>
  <si>
    <t>思想政治工作经费</t>
  </si>
  <si>
    <t>寄宿学生交通补助</t>
  </si>
  <si>
    <t>基层党组织活动经费</t>
  </si>
  <si>
    <t>专用材料费</t>
  </si>
  <si>
    <t>商品服务支出</t>
  </si>
  <si>
    <r>
      <t>3</t>
    </r>
    <r>
      <rPr>
        <sz val="18"/>
        <color indexed="8"/>
        <rFont val="宋体"/>
        <family val="0"/>
      </rPr>
      <t>02</t>
    </r>
  </si>
  <si>
    <t>工资福利支出</t>
  </si>
  <si>
    <r>
      <t>3</t>
    </r>
    <r>
      <rPr>
        <sz val="18"/>
        <color indexed="8"/>
        <rFont val="宋体"/>
        <family val="0"/>
      </rPr>
      <t>01</t>
    </r>
  </si>
  <si>
    <t>一、一般公共服务</t>
  </si>
  <si>
    <t>小学教育</t>
  </si>
  <si>
    <t>小学教育</t>
  </si>
  <si>
    <t>小学教育</t>
  </si>
  <si>
    <r>
      <t>201</t>
    </r>
    <r>
      <rPr>
        <b/>
        <sz val="20"/>
        <color indexed="8"/>
        <rFont val="宋体"/>
        <family val="0"/>
      </rPr>
      <t>9</t>
    </r>
    <r>
      <rPr>
        <b/>
        <sz val="20"/>
        <color indexed="8"/>
        <rFont val="宋体"/>
        <family val="0"/>
      </rPr>
      <t>年达木乡小学年初预算</t>
    </r>
  </si>
  <si>
    <t>学前教育</t>
  </si>
  <si>
    <t>2019年预算数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</si>
</sst>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77">
    <font>
      <sz val="11"/>
      <color theme="1"/>
      <name val="Calibri"/>
      <family val="0"/>
    </font>
    <font>
      <sz val="11"/>
      <color indexed="8"/>
      <name val="Tahoma"/>
      <family val="2"/>
    </font>
    <font>
      <sz val="18"/>
      <name val="宋体"/>
      <family val="0"/>
    </font>
    <font>
      <sz val="14"/>
      <color indexed="8"/>
      <name val="华文楷体"/>
      <family val="3"/>
    </font>
    <font>
      <sz val="12"/>
      <color indexed="8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b/>
      <sz val="18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8"/>
      <color indexed="10"/>
      <name val="宋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华文楷体"/>
      <family val="3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仿宋"/>
      <family val="3"/>
    </font>
    <font>
      <sz val="11"/>
      <color theme="1"/>
      <name val="宋体"/>
      <family val="0"/>
    </font>
    <font>
      <sz val="18"/>
      <color rgb="FFFF0000"/>
      <name val="Calibri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5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0">
    <xf numFmtId="0" fontId="0" fillId="0" borderId="0" xfId="0" applyFont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/>
    </xf>
    <xf numFmtId="0" fontId="59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184" fontId="59" fillId="0" borderId="10" xfId="0" applyNumberFormat="1" applyFont="1" applyBorder="1" applyAlignment="1">
      <alignment horizontal="left" vertical="center"/>
    </xf>
    <xf numFmtId="0" fontId="57" fillId="0" borderId="0" xfId="0" applyFont="1" applyAlignment="1">
      <alignment horizontal="center" vertical="center"/>
    </xf>
    <xf numFmtId="0" fontId="60" fillId="0" borderId="0" xfId="0" applyFont="1" applyAlignment="1">
      <alignment horizontal="justify" vertical="center"/>
    </xf>
    <xf numFmtId="0" fontId="58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1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justify" vertical="center" wrapText="1"/>
    </xf>
    <xf numFmtId="0" fontId="58" fillId="0" borderId="0" xfId="0" applyFont="1" applyAlignment="1">
      <alignment horizontal="right" vertical="center"/>
    </xf>
    <xf numFmtId="0" fontId="62" fillId="0" borderId="1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63" fillId="0" borderId="1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4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>
      <alignment horizontal="center" vertical="center"/>
    </xf>
    <xf numFmtId="49" fontId="67" fillId="0" borderId="10" xfId="0" applyNumberFormat="1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/>
    </xf>
    <xf numFmtId="49" fontId="67" fillId="0" borderId="10" xfId="0" applyNumberFormat="1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58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8" fillId="0" borderId="0" xfId="0" applyFont="1" applyAlignment="1">
      <alignment vertical="center"/>
    </xf>
    <xf numFmtId="184" fontId="58" fillId="0" borderId="10" xfId="0" applyNumberFormat="1" applyFont="1" applyBorder="1" applyAlignment="1">
      <alignment horizontal="center" vertical="center" wrapText="1"/>
    </xf>
    <xf numFmtId="0" fontId="58" fillId="0" borderId="12" xfId="0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 wrapText="1"/>
    </xf>
    <xf numFmtId="0" fontId="69" fillId="0" borderId="10" xfId="0" applyFont="1" applyBorder="1" applyAlignment="1">
      <alignment horizontal="justify" vertical="center" wrapText="1"/>
    </xf>
    <xf numFmtId="0" fontId="69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 wrapText="1"/>
    </xf>
    <xf numFmtId="49" fontId="67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66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Font="1" applyFill="1" applyBorder="1" applyAlignment="1">
      <alignment horizontal="center" vertical="center" wrapText="1"/>
    </xf>
    <xf numFmtId="0" fontId="67" fillId="0" borderId="10" xfId="40" applyFont="1" applyFill="1" applyBorder="1" applyAlignment="1">
      <alignment horizontal="center" vertical="center" wrapText="1"/>
      <protection/>
    </xf>
    <xf numFmtId="0" fontId="66" fillId="0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justify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0" fontId="72" fillId="0" borderId="12" xfId="0" applyFont="1" applyBorder="1" applyAlignment="1">
      <alignment horizontal="left" vertical="center"/>
    </xf>
    <xf numFmtId="0" fontId="58" fillId="0" borderId="12" xfId="0" applyFont="1" applyBorder="1" applyAlignment="1">
      <alignment horizontal="left" vertical="center"/>
    </xf>
    <xf numFmtId="0" fontId="58" fillId="0" borderId="12" xfId="0" applyFont="1" applyBorder="1" applyAlignment="1">
      <alignment horizontal="right" vertical="center"/>
    </xf>
    <xf numFmtId="0" fontId="61" fillId="0" borderId="14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7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7" fillId="0" borderId="18" xfId="0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66" fillId="0" borderId="18" xfId="0" applyNumberFormat="1" applyFont="1" applyFill="1" applyBorder="1" applyAlignment="1">
      <alignment horizontal="center" vertical="center"/>
    </xf>
    <xf numFmtId="49" fontId="66" fillId="0" borderId="19" xfId="0" applyNumberFormat="1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>
      <alignment horizontal="center" vertical="center"/>
    </xf>
    <xf numFmtId="49" fontId="67" fillId="0" borderId="18" xfId="0" applyNumberFormat="1" applyFont="1" applyFill="1" applyBorder="1" applyAlignment="1">
      <alignment horizontal="center" vertical="center" wrapText="1"/>
    </xf>
    <xf numFmtId="49" fontId="67" fillId="0" borderId="19" xfId="0" applyNumberFormat="1" applyFont="1" applyFill="1" applyBorder="1" applyAlignment="1">
      <alignment horizontal="center" vertical="center" wrapText="1"/>
    </xf>
    <xf numFmtId="49" fontId="67" fillId="0" borderId="10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left" vertical="center"/>
    </xf>
    <xf numFmtId="0" fontId="59" fillId="0" borderId="1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63" fillId="0" borderId="11" xfId="0" applyFont="1" applyBorder="1" applyAlignment="1">
      <alignment horizontal="left" vertical="center"/>
    </xf>
    <xf numFmtId="0" fontId="57" fillId="0" borderId="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H14" sqref="H14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3" t="s">
        <v>0</v>
      </c>
      <c r="B1" s="63"/>
      <c r="C1" s="63"/>
      <c r="D1" s="63"/>
      <c r="E1" s="63"/>
      <c r="F1" s="63"/>
    </row>
    <row r="2" spans="1:6" ht="18.75">
      <c r="A2" s="64" t="s">
        <v>1</v>
      </c>
      <c r="B2" s="65"/>
      <c r="C2" s="35"/>
      <c r="D2" s="35"/>
      <c r="E2" s="66" t="s">
        <v>2</v>
      </c>
      <c r="F2" s="66"/>
    </row>
    <row r="3" spans="1:6" ht="29.25" customHeight="1">
      <c r="A3" s="67" t="s">
        <v>3</v>
      </c>
      <c r="B3" s="68"/>
      <c r="C3" s="67" t="s">
        <v>4</v>
      </c>
      <c r="D3" s="69"/>
      <c r="E3" s="69"/>
      <c r="F3" s="68"/>
    </row>
    <row r="4" spans="1:6" ht="24.75" customHeight="1">
      <c r="A4" s="13" t="s">
        <v>5</v>
      </c>
      <c r="B4" s="13" t="s">
        <v>6</v>
      </c>
      <c r="C4" s="13" t="s">
        <v>5</v>
      </c>
      <c r="D4" s="13" t="s">
        <v>7</v>
      </c>
      <c r="E4" s="36" t="s">
        <v>8</v>
      </c>
      <c r="F4" s="36" t="s">
        <v>9</v>
      </c>
    </row>
    <row r="5" spans="1:6" ht="33.75" customHeight="1">
      <c r="A5" s="14" t="s">
        <v>10</v>
      </c>
      <c r="B5" s="39">
        <f>B6+B7</f>
        <v>664.84</v>
      </c>
      <c r="C5" s="7" t="s">
        <v>11</v>
      </c>
      <c r="D5" s="53">
        <f>D6+D7+D8</f>
        <v>725.41</v>
      </c>
      <c r="E5" s="43">
        <f>E6+E7+E8</f>
        <v>725.41</v>
      </c>
      <c r="F5" s="7"/>
    </row>
    <row r="6" spans="1:6" ht="33.75" customHeight="1">
      <c r="A6" s="37" t="s">
        <v>12</v>
      </c>
      <c r="B6" s="7">
        <v>664.84</v>
      </c>
      <c r="C6" s="38" t="s">
        <v>13</v>
      </c>
      <c r="D6" s="58"/>
      <c r="E6" s="59"/>
      <c r="F6" s="55"/>
    </row>
    <row r="7" spans="1:6" ht="33.75" customHeight="1">
      <c r="A7" s="37" t="s">
        <v>14</v>
      </c>
      <c r="B7" s="38"/>
      <c r="C7" s="38" t="s">
        <v>15</v>
      </c>
      <c r="D7" s="55"/>
      <c r="E7" s="55"/>
      <c r="F7" s="55"/>
    </row>
    <row r="8" spans="1:6" ht="33.75" customHeight="1">
      <c r="A8" s="37"/>
      <c r="B8" s="38"/>
      <c r="C8" s="37" t="s">
        <v>16</v>
      </c>
      <c r="D8" s="59">
        <f>E8</f>
        <v>725.41</v>
      </c>
      <c r="E8" s="59">
        <v>725.41</v>
      </c>
      <c r="F8" s="7"/>
    </row>
    <row r="9" spans="1:6" ht="33.75" customHeight="1">
      <c r="A9" s="37" t="s">
        <v>17</v>
      </c>
      <c r="B9" s="38">
        <f>B10+B11</f>
        <v>60.57</v>
      </c>
      <c r="C9" s="37" t="s">
        <v>18</v>
      </c>
      <c r="D9" s="7"/>
      <c r="E9" s="7"/>
      <c r="F9" s="7"/>
    </row>
    <row r="10" spans="1:6" ht="33.75" customHeight="1">
      <c r="A10" s="37" t="s">
        <v>12</v>
      </c>
      <c r="B10" s="38">
        <v>60.57</v>
      </c>
      <c r="C10" s="37" t="s">
        <v>19</v>
      </c>
      <c r="D10" s="7"/>
      <c r="E10" s="7"/>
      <c r="F10" s="7"/>
    </row>
    <row r="11" spans="1:6" ht="33.75" customHeight="1">
      <c r="A11" s="37" t="s">
        <v>14</v>
      </c>
      <c r="B11" s="38"/>
      <c r="C11" s="37" t="s">
        <v>19</v>
      </c>
      <c r="D11" s="7"/>
      <c r="E11" s="7"/>
      <c r="F11" s="7"/>
    </row>
    <row r="12" spans="1:6" ht="33.75" customHeight="1">
      <c r="A12" s="38"/>
      <c r="B12" s="38"/>
      <c r="C12" s="37"/>
      <c r="D12" s="7"/>
      <c r="E12" s="7"/>
      <c r="F12" s="7"/>
    </row>
    <row r="13" spans="1:6" ht="33.75" customHeight="1">
      <c r="A13" s="38"/>
      <c r="B13" s="38"/>
      <c r="C13" s="37" t="s">
        <v>20</v>
      </c>
      <c r="D13" s="7"/>
      <c r="E13" s="7"/>
      <c r="F13" s="7"/>
    </row>
    <row r="14" spans="1:6" ht="33.75" customHeight="1">
      <c r="A14" s="38"/>
      <c r="B14" s="38"/>
      <c r="C14" s="38"/>
      <c r="D14" s="7"/>
      <c r="E14" s="7"/>
      <c r="F14" s="7"/>
    </row>
    <row r="15" spans="1:6" ht="33.75" customHeight="1">
      <c r="A15" s="38" t="s">
        <v>21</v>
      </c>
      <c r="B15" s="39">
        <f>B9+B5</f>
        <v>725.4100000000001</v>
      </c>
      <c r="C15" s="38" t="s">
        <v>22</v>
      </c>
      <c r="D15" s="39">
        <f>D13+D5</f>
        <v>725.41</v>
      </c>
      <c r="E15" s="52">
        <f>E13+E5</f>
        <v>725.41</v>
      </c>
      <c r="F15" s="7"/>
    </row>
    <row r="16" ht="24">
      <c r="A16" s="9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6" sqref="H6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33"/>
      <c r="B1" s="3"/>
      <c r="C1" s="1" t="s">
        <v>23</v>
      </c>
      <c r="D1" s="3"/>
      <c r="E1" s="3"/>
      <c r="F1" s="3"/>
    </row>
    <row r="2" spans="1:6" ht="16.5" customHeight="1">
      <c r="A2" s="70" t="s">
        <v>24</v>
      </c>
      <c r="B2" s="71"/>
      <c r="C2" s="71"/>
      <c r="D2" s="71"/>
      <c r="E2" s="71"/>
      <c r="F2" s="71"/>
    </row>
    <row r="3" spans="1:6" ht="45" customHeight="1">
      <c r="A3" s="72" t="s">
        <v>25</v>
      </c>
      <c r="B3" s="72"/>
      <c r="C3" s="72" t="s">
        <v>152</v>
      </c>
      <c r="D3" s="72"/>
      <c r="E3" s="72"/>
      <c r="F3" s="72" t="s">
        <v>26</v>
      </c>
    </row>
    <row r="4" spans="1:6" ht="45" customHeight="1">
      <c r="A4" s="7" t="s">
        <v>27</v>
      </c>
      <c r="B4" s="7" t="s">
        <v>28</v>
      </c>
      <c r="C4" s="7" t="s">
        <v>29</v>
      </c>
      <c r="D4" s="7" t="s">
        <v>30</v>
      </c>
      <c r="E4" s="7" t="s">
        <v>31</v>
      </c>
      <c r="F4" s="72"/>
    </row>
    <row r="5" spans="1:6" ht="45" customHeight="1">
      <c r="A5" s="7">
        <v>205</v>
      </c>
      <c r="B5" s="7" t="s">
        <v>32</v>
      </c>
      <c r="C5" s="7">
        <f>C6</f>
        <v>664.84</v>
      </c>
      <c r="D5" s="43">
        <f>D6</f>
        <v>664.84</v>
      </c>
      <c r="E5" s="43"/>
      <c r="F5" s="7"/>
    </row>
    <row r="6" spans="1:6" ht="45" customHeight="1">
      <c r="A6" s="7">
        <v>20502</v>
      </c>
      <c r="B6" s="7" t="s">
        <v>33</v>
      </c>
      <c r="C6" s="55">
        <f>C7+C8</f>
        <v>664.84</v>
      </c>
      <c r="D6" s="56">
        <f>D7+D8</f>
        <v>664.84</v>
      </c>
      <c r="E6" s="34"/>
      <c r="F6" s="7"/>
    </row>
    <row r="7" spans="1:6" ht="45" customHeight="1">
      <c r="A7" s="7">
        <v>2050202</v>
      </c>
      <c r="B7" s="54" t="s">
        <v>147</v>
      </c>
      <c r="C7" s="52">
        <v>559.73</v>
      </c>
      <c r="D7" s="55">
        <v>559.73</v>
      </c>
      <c r="E7" s="34"/>
      <c r="F7" s="7"/>
    </row>
    <row r="8" spans="1:6" ht="45" customHeight="1">
      <c r="A8" s="7">
        <v>2050201</v>
      </c>
      <c r="B8" s="62" t="s">
        <v>151</v>
      </c>
      <c r="C8" s="7">
        <v>105.11</v>
      </c>
      <c r="D8" s="7">
        <v>105.11</v>
      </c>
      <c r="E8" s="7"/>
      <c r="F8" s="7"/>
    </row>
    <row r="9" spans="1:6" ht="45" customHeight="1">
      <c r="A9" s="7" t="s">
        <v>19</v>
      </c>
      <c r="B9" s="7" t="s">
        <v>19</v>
      </c>
      <c r="C9" s="7"/>
      <c r="D9" s="7"/>
      <c r="E9" s="7"/>
      <c r="F9" s="7"/>
    </row>
    <row r="10" spans="1:6" ht="45" customHeight="1">
      <c r="A10" s="7" t="s">
        <v>19</v>
      </c>
      <c r="B10" s="7" t="s">
        <v>19</v>
      </c>
      <c r="C10" s="7"/>
      <c r="D10" s="7"/>
      <c r="E10" s="7"/>
      <c r="F10" s="7"/>
    </row>
    <row r="11" spans="1:6" ht="45" customHeight="1">
      <c r="A11" s="7" t="s">
        <v>7</v>
      </c>
      <c r="B11" s="7" t="s">
        <v>19</v>
      </c>
      <c r="C11" s="7">
        <f>C5</f>
        <v>664.84</v>
      </c>
      <c r="D11" s="39">
        <f>D5</f>
        <v>664.84</v>
      </c>
      <c r="E11" s="34">
        <v>0</v>
      </c>
      <c r="F11" s="7"/>
    </row>
    <row r="12" spans="1:6" ht="13.5">
      <c r="A12" s="73" t="s">
        <v>34</v>
      </c>
      <c r="B12" s="74"/>
      <c r="C12" s="74"/>
      <c r="D12" s="74"/>
      <c r="E12" s="74"/>
      <c r="F12" s="74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PageLayoutView="0" workbookViewId="0" topLeftCell="B34">
      <selection activeCell="M45" sqref="M45"/>
    </sheetView>
  </sheetViews>
  <sheetFormatPr defaultColWidth="9.140625" defaultRowHeight="15"/>
  <cols>
    <col min="1" max="1" width="11.00390625" style="21" customWidth="1"/>
    <col min="2" max="2" width="11.421875" style="21" customWidth="1"/>
    <col min="3" max="3" width="20.00390625" style="21" customWidth="1"/>
    <col min="4" max="4" width="18.421875" style="21" customWidth="1"/>
    <col min="5" max="5" width="16.140625" style="21" customWidth="1"/>
    <col min="6" max="6" width="21.57421875" style="21" customWidth="1"/>
    <col min="7" max="7" width="30.7109375" style="21" customWidth="1"/>
    <col min="8" max="8" width="17.57421875" style="21" customWidth="1"/>
    <col min="9" max="9" width="16.8515625" style="21" customWidth="1"/>
    <col min="10" max="10" width="14.57421875" style="21" customWidth="1"/>
    <col min="11" max="16384" width="9.00390625" style="21" customWidth="1"/>
  </cols>
  <sheetData>
    <row r="1" spans="1:10" ht="42.75" customHeight="1">
      <c r="A1" s="86" t="s">
        <v>150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21" customHeight="1">
      <c r="A2" s="87" t="s">
        <v>30</v>
      </c>
      <c r="B2" s="87"/>
      <c r="C2" s="87"/>
      <c r="D2" s="87"/>
      <c r="E2" s="87"/>
      <c r="F2" s="87"/>
      <c r="G2" s="87"/>
      <c r="H2" s="88" t="s">
        <v>2</v>
      </c>
      <c r="I2" s="88"/>
      <c r="J2" s="88"/>
    </row>
    <row r="3" spans="1:10" ht="33" customHeight="1">
      <c r="A3" s="78" t="s">
        <v>35</v>
      </c>
      <c r="B3" s="78"/>
      <c r="C3" s="78"/>
      <c r="D3" s="78"/>
      <c r="E3" s="78" t="s">
        <v>36</v>
      </c>
      <c r="F3" s="78"/>
      <c r="G3" s="78"/>
      <c r="H3" s="78"/>
      <c r="I3" s="78"/>
      <c r="J3" s="78" t="s">
        <v>26</v>
      </c>
    </row>
    <row r="4" spans="1:10" ht="30.75" customHeight="1">
      <c r="A4" s="78" t="s">
        <v>27</v>
      </c>
      <c r="B4" s="78"/>
      <c r="C4" s="78" t="s">
        <v>28</v>
      </c>
      <c r="D4" s="78" t="s">
        <v>7</v>
      </c>
      <c r="E4" s="78" t="s">
        <v>27</v>
      </c>
      <c r="F4" s="78"/>
      <c r="G4" s="78" t="s">
        <v>28</v>
      </c>
      <c r="H4" s="78" t="s">
        <v>37</v>
      </c>
      <c r="I4" s="78" t="s">
        <v>38</v>
      </c>
      <c r="J4" s="78"/>
    </row>
    <row r="5" spans="1:10" ht="30.75" customHeight="1">
      <c r="A5" s="23" t="s">
        <v>39</v>
      </c>
      <c r="B5" s="22" t="s">
        <v>40</v>
      </c>
      <c r="C5" s="78"/>
      <c r="D5" s="78"/>
      <c r="E5" s="22" t="s">
        <v>39</v>
      </c>
      <c r="F5" s="22" t="s">
        <v>40</v>
      </c>
      <c r="G5" s="78"/>
      <c r="H5" s="78"/>
      <c r="I5" s="78"/>
      <c r="J5" s="22"/>
    </row>
    <row r="6" spans="1:10" ht="45.75" customHeight="1">
      <c r="A6" s="46" t="s">
        <v>145</v>
      </c>
      <c r="B6" s="25"/>
      <c r="C6" s="48" t="s">
        <v>144</v>
      </c>
      <c r="D6" s="27">
        <f>SUM(D7:D17)</f>
        <v>498.88000000000005</v>
      </c>
      <c r="E6" s="26">
        <v>301</v>
      </c>
      <c r="F6" s="26"/>
      <c r="G6" s="26" t="s">
        <v>41</v>
      </c>
      <c r="H6" s="27">
        <f>SUM(H7:H17)</f>
        <v>498.87999999999994</v>
      </c>
      <c r="I6" s="26"/>
      <c r="J6" s="31"/>
    </row>
    <row r="7" spans="1:10" ht="45.75" customHeight="1">
      <c r="A7" s="80"/>
      <c r="B7" s="83" t="s">
        <v>42</v>
      </c>
      <c r="C7" s="75" t="s">
        <v>43</v>
      </c>
      <c r="D7" s="75">
        <f>SUM(H7:H9)</f>
        <v>358.07</v>
      </c>
      <c r="E7" s="75"/>
      <c r="F7" s="28" t="s">
        <v>42</v>
      </c>
      <c r="G7" s="26" t="s">
        <v>44</v>
      </c>
      <c r="H7" s="61">
        <f>84.62+7.38+7.38</f>
        <v>99.38</v>
      </c>
      <c r="I7" s="26"/>
      <c r="J7" s="31"/>
    </row>
    <row r="8" spans="1:10" ht="45.75" customHeight="1">
      <c r="A8" s="81"/>
      <c r="B8" s="84"/>
      <c r="C8" s="76"/>
      <c r="D8" s="76"/>
      <c r="E8" s="76"/>
      <c r="F8" s="28" t="s">
        <v>45</v>
      </c>
      <c r="G8" s="26" t="s">
        <v>46</v>
      </c>
      <c r="H8" s="61">
        <f>197.44+17.21+17.21</f>
        <v>231.86</v>
      </c>
      <c r="I8" s="26"/>
      <c r="J8" s="31"/>
    </row>
    <row r="9" spans="1:10" ht="45.75" customHeight="1">
      <c r="A9" s="81"/>
      <c r="B9" s="84"/>
      <c r="C9" s="76"/>
      <c r="D9" s="76"/>
      <c r="E9" s="76"/>
      <c r="F9" s="28" t="s">
        <v>47</v>
      </c>
      <c r="G9" s="26" t="s">
        <v>48</v>
      </c>
      <c r="H9" s="61">
        <f>1.99+22.85+1.99</f>
        <v>26.83</v>
      </c>
      <c r="I9" s="26"/>
      <c r="J9" s="31"/>
    </row>
    <row r="10" spans="1:10" ht="45.75" customHeight="1">
      <c r="A10" s="82"/>
      <c r="B10" s="85" t="s">
        <v>45</v>
      </c>
      <c r="C10" s="77" t="s">
        <v>49</v>
      </c>
      <c r="D10" s="77">
        <f>SUM(H10:H13)</f>
        <v>105.27000000000001</v>
      </c>
      <c r="E10" s="77"/>
      <c r="F10" s="42" t="s">
        <v>50</v>
      </c>
      <c r="G10" s="41" t="s">
        <v>51</v>
      </c>
      <c r="H10" s="61">
        <f>60.98+5.32+5.32</f>
        <v>71.62</v>
      </c>
      <c r="I10" s="41"/>
      <c r="J10" s="31"/>
    </row>
    <row r="11" spans="1:10" ht="45.75" customHeight="1">
      <c r="A11" s="82"/>
      <c r="B11" s="85"/>
      <c r="C11" s="77"/>
      <c r="D11" s="77"/>
      <c r="E11" s="77"/>
      <c r="F11" s="42" t="s">
        <v>52</v>
      </c>
      <c r="G11" s="41" t="s">
        <v>53</v>
      </c>
      <c r="H11" s="61">
        <f>24.39+2.13+2.13</f>
        <v>28.65</v>
      </c>
      <c r="I11" s="41"/>
      <c r="J11" s="31"/>
    </row>
    <row r="12" spans="1:10" ht="45.75" customHeight="1">
      <c r="A12" s="82"/>
      <c r="B12" s="85"/>
      <c r="C12" s="77"/>
      <c r="D12" s="77"/>
      <c r="E12" s="77"/>
      <c r="F12" s="42" t="s">
        <v>54</v>
      </c>
      <c r="G12" s="44" t="s">
        <v>55</v>
      </c>
      <c r="H12" s="61"/>
      <c r="I12" s="41"/>
      <c r="J12" s="31"/>
    </row>
    <row r="13" spans="1:10" ht="45.75" customHeight="1">
      <c r="A13" s="82"/>
      <c r="B13" s="85"/>
      <c r="C13" s="77"/>
      <c r="D13" s="77"/>
      <c r="E13" s="77"/>
      <c r="F13" s="42" t="s">
        <v>56</v>
      </c>
      <c r="G13" s="41" t="s">
        <v>57</v>
      </c>
      <c r="H13" s="61">
        <f>4.26+0.37+0.37</f>
        <v>5</v>
      </c>
      <c r="I13" s="41"/>
      <c r="J13" s="31"/>
    </row>
    <row r="14" spans="1:10" ht="45.75" customHeight="1">
      <c r="A14" s="29"/>
      <c r="B14" s="42" t="s">
        <v>47</v>
      </c>
      <c r="C14" s="41" t="s">
        <v>58</v>
      </c>
      <c r="D14" s="41">
        <f>H14</f>
        <v>14.32</v>
      </c>
      <c r="E14" s="41"/>
      <c r="F14" s="42">
        <v>13</v>
      </c>
      <c r="G14" s="41" t="s">
        <v>58</v>
      </c>
      <c r="H14" s="61">
        <f>12.2+2.12</f>
        <v>14.32</v>
      </c>
      <c r="I14" s="41"/>
      <c r="J14" s="31"/>
    </row>
    <row r="15" spans="1:10" ht="45.75" customHeight="1">
      <c r="A15" s="82"/>
      <c r="B15" s="85" t="s">
        <v>59</v>
      </c>
      <c r="C15" s="79" t="s">
        <v>60</v>
      </c>
      <c r="D15" s="77">
        <f>SUM(H15:H17)</f>
        <v>21.220000000000002</v>
      </c>
      <c r="E15" s="77"/>
      <c r="F15" s="42" t="s">
        <v>59</v>
      </c>
      <c r="G15" s="41" t="s">
        <v>61</v>
      </c>
      <c r="H15" s="61">
        <f>17.84+1.3+1.3</f>
        <v>20.44</v>
      </c>
      <c r="I15" s="41"/>
      <c r="J15" s="31"/>
    </row>
    <row r="16" spans="1:10" ht="45.75" customHeight="1">
      <c r="A16" s="82"/>
      <c r="B16" s="85"/>
      <c r="C16" s="79"/>
      <c r="D16" s="77"/>
      <c r="E16" s="77"/>
      <c r="F16" s="41">
        <v>99</v>
      </c>
      <c r="G16" s="30" t="s">
        <v>62</v>
      </c>
      <c r="H16" s="40"/>
      <c r="I16" s="41"/>
      <c r="J16" s="31"/>
    </row>
    <row r="17" spans="1:10" ht="37.5" customHeight="1">
      <c r="A17" s="82"/>
      <c r="B17" s="85"/>
      <c r="C17" s="79"/>
      <c r="D17" s="77"/>
      <c r="E17" s="77"/>
      <c r="F17" s="41">
        <v>99</v>
      </c>
      <c r="G17" s="41" t="s">
        <v>60</v>
      </c>
      <c r="H17" s="61">
        <v>0.78</v>
      </c>
      <c r="I17" s="40"/>
      <c r="J17" s="31"/>
    </row>
    <row r="18" spans="1:10" ht="45.75" customHeight="1">
      <c r="A18" s="46" t="s">
        <v>143</v>
      </c>
      <c r="B18" s="42"/>
      <c r="C18" s="47" t="s">
        <v>142</v>
      </c>
      <c r="D18" s="41">
        <f>H18+I18</f>
        <v>40.93</v>
      </c>
      <c r="E18" s="41">
        <v>302</v>
      </c>
      <c r="F18" s="41"/>
      <c r="G18" s="45" t="s">
        <v>130</v>
      </c>
      <c r="H18" s="50">
        <f>SUM(H19:H31)</f>
        <v>14.57</v>
      </c>
      <c r="I18" s="40">
        <f>SUM(I19:I31)</f>
        <v>26.36</v>
      </c>
      <c r="J18" s="31"/>
    </row>
    <row r="19" spans="1:10" ht="33.75" customHeight="1">
      <c r="A19" s="82"/>
      <c r="B19" s="85" t="s">
        <v>63</v>
      </c>
      <c r="C19" s="79" t="s">
        <v>64</v>
      </c>
      <c r="D19" s="77">
        <f>SUM(H19:I31)</f>
        <v>40.93</v>
      </c>
      <c r="E19" s="77"/>
      <c r="F19" s="41">
        <v>1</v>
      </c>
      <c r="G19" s="41" t="s">
        <v>65</v>
      </c>
      <c r="H19" s="40"/>
      <c r="I19" s="40">
        <v>6</v>
      </c>
      <c r="J19" s="31"/>
    </row>
    <row r="20" spans="1:12" ht="33.75" customHeight="1">
      <c r="A20" s="82"/>
      <c r="B20" s="85"/>
      <c r="C20" s="79"/>
      <c r="D20" s="77"/>
      <c r="E20" s="77"/>
      <c r="F20" s="41">
        <v>2</v>
      </c>
      <c r="G20" s="41" t="s">
        <v>66</v>
      </c>
      <c r="H20" s="40"/>
      <c r="I20" s="40"/>
      <c r="J20" s="31"/>
      <c r="K20" s="21">
        <v>20.04</v>
      </c>
      <c r="L20" s="21">
        <f>K20+K21</f>
        <v>26.36</v>
      </c>
    </row>
    <row r="21" spans="1:11" ht="33.75" customHeight="1">
      <c r="A21" s="82"/>
      <c r="B21" s="85"/>
      <c r="C21" s="79"/>
      <c r="D21" s="77"/>
      <c r="E21" s="77"/>
      <c r="F21" s="41">
        <v>7</v>
      </c>
      <c r="G21" s="41" t="s">
        <v>67</v>
      </c>
      <c r="H21" s="40"/>
      <c r="I21" s="40"/>
      <c r="J21" s="31"/>
      <c r="K21" s="21">
        <v>6.32</v>
      </c>
    </row>
    <row r="22" spans="1:10" ht="33.75" customHeight="1">
      <c r="A22" s="82"/>
      <c r="B22" s="85"/>
      <c r="C22" s="79"/>
      <c r="D22" s="77"/>
      <c r="E22" s="77"/>
      <c r="F22" s="41">
        <v>8</v>
      </c>
      <c r="G22" s="41" t="s">
        <v>127</v>
      </c>
      <c r="H22" s="40">
        <f>7.39+0.67+0.67</f>
        <v>8.73</v>
      </c>
      <c r="I22" s="40"/>
      <c r="J22" s="31"/>
    </row>
    <row r="23" spans="1:10" ht="33.75" customHeight="1">
      <c r="A23" s="82"/>
      <c r="B23" s="85"/>
      <c r="C23" s="79"/>
      <c r="D23" s="77"/>
      <c r="E23" s="77"/>
      <c r="F23" s="41">
        <v>11</v>
      </c>
      <c r="G23" s="41" t="s">
        <v>68</v>
      </c>
      <c r="H23" s="40"/>
      <c r="I23" s="40">
        <v>5.5</v>
      </c>
      <c r="J23" s="31"/>
    </row>
    <row r="24" spans="1:10" ht="33.75" customHeight="1">
      <c r="A24" s="82"/>
      <c r="B24" s="85"/>
      <c r="C24" s="79"/>
      <c r="D24" s="77"/>
      <c r="E24" s="77"/>
      <c r="F24" s="41">
        <v>13</v>
      </c>
      <c r="G24" s="41" t="s">
        <v>69</v>
      </c>
      <c r="H24" s="40"/>
      <c r="I24" s="40">
        <v>3</v>
      </c>
      <c r="J24" s="31"/>
    </row>
    <row r="25" spans="1:10" ht="33.75" customHeight="1">
      <c r="A25" s="82"/>
      <c r="B25" s="85"/>
      <c r="C25" s="79"/>
      <c r="D25" s="77"/>
      <c r="E25" s="77"/>
      <c r="F25" s="41">
        <v>16</v>
      </c>
      <c r="G25" s="41" t="s">
        <v>70</v>
      </c>
      <c r="H25" s="40"/>
      <c r="I25" s="40">
        <v>5.5</v>
      </c>
      <c r="J25" s="31"/>
    </row>
    <row r="26" spans="1:10" ht="33.75" customHeight="1">
      <c r="A26" s="82"/>
      <c r="B26" s="85"/>
      <c r="C26" s="79"/>
      <c r="D26" s="77"/>
      <c r="E26" s="77"/>
      <c r="F26" s="41">
        <v>17</v>
      </c>
      <c r="G26" s="41" t="s">
        <v>71</v>
      </c>
      <c r="H26" s="40"/>
      <c r="I26" s="40"/>
      <c r="J26" s="31"/>
    </row>
    <row r="27" spans="1:10" ht="33.75" customHeight="1">
      <c r="A27" s="82"/>
      <c r="B27" s="85"/>
      <c r="C27" s="79"/>
      <c r="D27" s="77"/>
      <c r="E27" s="77"/>
      <c r="F27" s="41">
        <v>18</v>
      </c>
      <c r="G27" s="48" t="s">
        <v>141</v>
      </c>
      <c r="H27" s="40">
        <v>0.4</v>
      </c>
      <c r="I27" s="40"/>
      <c r="J27" s="31"/>
    </row>
    <row r="28" spans="1:10" ht="33.75" customHeight="1">
      <c r="A28" s="82"/>
      <c r="B28" s="85"/>
      <c r="C28" s="79"/>
      <c r="D28" s="77"/>
      <c r="E28" s="77"/>
      <c r="F28" s="41">
        <v>28</v>
      </c>
      <c r="G28" s="41" t="s">
        <v>72</v>
      </c>
      <c r="H28" s="61">
        <f>4.51+0.39+0.39</f>
        <v>5.289999999999999</v>
      </c>
      <c r="I28" s="40"/>
      <c r="J28" s="31"/>
    </row>
    <row r="29" spans="1:10" ht="33.75" customHeight="1">
      <c r="A29" s="82"/>
      <c r="B29" s="85"/>
      <c r="C29" s="79"/>
      <c r="D29" s="77"/>
      <c r="E29" s="77"/>
      <c r="F29" s="41">
        <v>29</v>
      </c>
      <c r="G29" s="40" t="s">
        <v>73</v>
      </c>
      <c r="H29" s="61">
        <f>0.13+0.01+0.01</f>
        <v>0.15000000000000002</v>
      </c>
      <c r="I29" s="40"/>
      <c r="J29" s="31"/>
    </row>
    <row r="30" spans="1:10" ht="33.75" customHeight="1">
      <c r="A30" s="82"/>
      <c r="B30" s="85"/>
      <c r="C30" s="79"/>
      <c r="D30" s="77"/>
      <c r="E30" s="77"/>
      <c r="F30" s="41">
        <v>31</v>
      </c>
      <c r="G30" s="41" t="s">
        <v>74</v>
      </c>
      <c r="H30" s="40"/>
      <c r="I30" s="40"/>
      <c r="J30" s="31"/>
    </row>
    <row r="31" spans="1:10" ht="45.75" customHeight="1">
      <c r="A31" s="82"/>
      <c r="B31" s="85"/>
      <c r="C31" s="79"/>
      <c r="D31" s="77"/>
      <c r="E31" s="77"/>
      <c r="F31" s="41">
        <v>99</v>
      </c>
      <c r="G31" s="41" t="s">
        <v>75</v>
      </c>
      <c r="H31" s="40"/>
      <c r="I31" s="40">
        <v>6.36</v>
      </c>
      <c r="J31" s="31"/>
    </row>
    <row r="32" spans="1:10" ht="45.75" customHeight="1">
      <c r="A32" s="46" t="s">
        <v>135</v>
      </c>
      <c r="B32" s="42" t="s">
        <v>59</v>
      </c>
      <c r="C32" s="45" t="s">
        <v>76</v>
      </c>
      <c r="D32" s="41">
        <f>H32</f>
        <v>120.56</v>
      </c>
      <c r="E32" s="41">
        <v>303</v>
      </c>
      <c r="F32" s="41"/>
      <c r="G32" s="41" t="s">
        <v>128</v>
      </c>
      <c r="H32" s="40">
        <f>H33+H34+H35+H36+H37</f>
        <v>120.56</v>
      </c>
      <c r="I32" s="40"/>
      <c r="J32" s="31"/>
    </row>
    <row r="33" spans="1:10" ht="45.75" customHeight="1">
      <c r="A33" s="24"/>
      <c r="B33" s="42"/>
      <c r="C33" s="45"/>
      <c r="D33" s="41"/>
      <c r="E33" s="41"/>
      <c r="F33" s="41">
        <v>2</v>
      </c>
      <c r="G33" s="41" t="s">
        <v>132</v>
      </c>
      <c r="H33" s="40">
        <f>0.02+0.03</f>
        <v>0.05</v>
      </c>
      <c r="I33" s="40"/>
      <c r="J33" s="31"/>
    </row>
    <row r="34" spans="1:10" ht="45.75" customHeight="1">
      <c r="A34" s="24"/>
      <c r="B34" s="42"/>
      <c r="C34" s="45"/>
      <c r="D34" s="41"/>
      <c r="E34" s="41"/>
      <c r="F34" s="41">
        <v>5</v>
      </c>
      <c r="G34" s="41" t="s">
        <v>129</v>
      </c>
      <c r="H34" s="40">
        <f>27.72+5.04</f>
        <v>32.76</v>
      </c>
      <c r="I34" s="40"/>
      <c r="J34" s="31"/>
    </row>
    <row r="35" spans="1:10" ht="45.75" customHeight="1">
      <c r="A35" s="24"/>
      <c r="B35" s="42"/>
      <c r="C35" s="45"/>
      <c r="D35" s="41"/>
      <c r="E35" s="41"/>
      <c r="F35" s="41">
        <v>8</v>
      </c>
      <c r="G35" s="41" t="s">
        <v>133</v>
      </c>
      <c r="H35" s="61">
        <f>57.79+17.27</f>
        <v>75.06</v>
      </c>
      <c r="I35" s="40"/>
      <c r="J35" s="31"/>
    </row>
    <row r="36" spans="1:10" ht="45.75" customHeight="1">
      <c r="A36" s="24"/>
      <c r="B36" s="42"/>
      <c r="C36" s="45"/>
      <c r="D36" s="41"/>
      <c r="E36" s="41"/>
      <c r="F36" s="41">
        <v>8</v>
      </c>
      <c r="G36" s="41" t="s">
        <v>134</v>
      </c>
      <c r="H36" s="40">
        <v>11.92</v>
      </c>
      <c r="I36" s="40"/>
      <c r="J36" s="31"/>
    </row>
    <row r="37" spans="1:10" ht="45.75" customHeight="1">
      <c r="A37" s="24"/>
      <c r="B37" s="42"/>
      <c r="C37" s="45"/>
      <c r="D37" s="41"/>
      <c r="E37" s="41"/>
      <c r="F37" s="41">
        <v>99</v>
      </c>
      <c r="G37" s="41" t="s">
        <v>131</v>
      </c>
      <c r="H37" s="61">
        <v>0.77</v>
      </c>
      <c r="I37" s="40"/>
      <c r="J37" s="31"/>
    </row>
    <row r="38" spans="1:10" ht="45.75" customHeight="1">
      <c r="A38" s="24"/>
      <c r="B38" s="42"/>
      <c r="C38" s="47" t="s">
        <v>136</v>
      </c>
      <c r="D38" s="41">
        <f>H38</f>
        <v>4.47</v>
      </c>
      <c r="E38" s="41"/>
      <c r="F38" s="41"/>
      <c r="G38" s="48" t="s">
        <v>137</v>
      </c>
      <c r="H38" s="40">
        <f>SUM(H39:H41)</f>
        <v>4.47</v>
      </c>
      <c r="I38" s="40"/>
      <c r="J38" s="31"/>
    </row>
    <row r="39" spans="1:10" ht="45.75" customHeight="1">
      <c r="A39" s="24"/>
      <c r="B39" s="42"/>
      <c r="C39" s="45"/>
      <c r="D39" s="41"/>
      <c r="E39" s="41"/>
      <c r="F39" s="41">
        <v>1</v>
      </c>
      <c r="G39" s="49" t="s">
        <v>138</v>
      </c>
      <c r="H39" s="40">
        <v>0.74</v>
      </c>
      <c r="I39" s="40"/>
      <c r="J39" s="31"/>
    </row>
    <row r="40" spans="1:10" ht="45.75" customHeight="1">
      <c r="A40" s="24"/>
      <c r="B40" s="42"/>
      <c r="C40" s="45"/>
      <c r="D40" s="41"/>
      <c r="E40" s="41"/>
      <c r="F40" s="41">
        <v>2</v>
      </c>
      <c r="G40" s="49" t="s">
        <v>139</v>
      </c>
      <c r="H40" s="61">
        <v>2.06</v>
      </c>
      <c r="I40" s="40"/>
      <c r="J40" s="31"/>
    </row>
    <row r="41" spans="1:10" ht="45.75" customHeight="1">
      <c r="A41" s="24"/>
      <c r="B41" s="42"/>
      <c r="C41" s="45"/>
      <c r="D41" s="41"/>
      <c r="E41" s="41"/>
      <c r="F41" s="41">
        <v>3</v>
      </c>
      <c r="G41" s="49" t="s">
        <v>140</v>
      </c>
      <c r="H41" s="40">
        <v>1.67</v>
      </c>
      <c r="I41" s="40"/>
      <c r="J41" s="31"/>
    </row>
    <row r="42" spans="1:10" ht="45.75" customHeight="1">
      <c r="A42" s="30"/>
      <c r="B42" s="77" t="s">
        <v>7</v>
      </c>
      <c r="C42" s="77"/>
      <c r="D42" s="41">
        <f>SUM(D6,D18,D32,D38)</f>
        <v>664.8400000000001</v>
      </c>
      <c r="E42" s="41"/>
      <c r="F42" s="41"/>
      <c r="G42" s="30"/>
      <c r="H42" s="40">
        <f>SUM(H6,H18,H32,H38)</f>
        <v>638.48</v>
      </c>
      <c r="I42" s="40">
        <f>SUM(I6,I18,I32)</f>
        <v>26.36</v>
      </c>
      <c r="J42" s="31"/>
    </row>
    <row r="43" ht="13.5">
      <c r="I43" s="32"/>
    </row>
    <row r="44" ht="13.5">
      <c r="I44" s="32"/>
    </row>
    <row r="45" ht="13.5">
      <c r="I45" s="32"/>
    </row>
    <row r="46" ht="13.5">
      <c r="I46" s="32"/>
    </row>
    <row r="47" ht="13.5">
      <c r="I47" s="32"/>
    </row>
    <row r="48" ht="13.5">
      <c r="I48" s="32"/>
    </row>
    <row r="49" ht="13.5">
      <c r="I49" s="32"/>
    </row>
    <row r="50" ht="13.5">
      <c r="I50" s="32"/>
    </row>
    <row r="51" ht="13.5">
      <c r="I51" s="32"/>
    </row>
    <row r="52" ht="13.5">
      <c r="I52" s="32"/>
    </row>
    <row r="53" ht="13.5">
      <c r="I53" s="32"/>
    </row>
    <row r="54" ht="13.5">
      <c r="I54" s="32"/>
    </row>
  </sheetData>
  <sheetProtection/>
  <mergeCells count="34">
    <mergeCell ref="A1:J1"/>
    <mergeCell ref="A2:G2"/>
    <mergeCell ref="H2:J2"/>
    <mergeCell ref="A3:D3"/>
    <mergeCell ref="E3:I3"/>
    <mergeCell ref="A4:B4"/>
    <mergeCell ref="E4:F4"/>
    <mergeCell ref="C4:C5"/>
    <mergeCell ref="I4:I5"/>
    <mergeCell ref="J3:J4"/>
    <mergeCell ref="B42:C42"/>
    <mergeCell ref="A7:A9"/>
    <mergeCell ref="A10:A13"/>
    <mergeCell ref="A15:A17"/>
    <mergeCell ref="A19:A31"/>
    <mergeCell ref="B7:B9"/>
    <mergeCell ref="B10:B13"/>
    <mergeCell ref="B15:B17"/>
    <mergeCell ref="B19:B31"/>
    <mergeCell ref="C7:C9"/>
    <mergeCell ref="C10:C13"/>
    <mergeCell ref="C15:C17"/>
    <mergeCell ref="C19:C31"/>
    <mergeCell ref="D4:D5"/>
    <mergeCell ref="D7:D9"/>
    <mergeCell ref="D10:D13"/>
    <mergeCell ref="D15:D17"/>
    <mergeCell ref="D19:D31"/>
    <mergeCell ref="E7:E9"/>
    <mergeCell ref="E10:E13"/>
    <mergeCell ref="E15:E17"/>
    <mergeCell ref="E19:E31"/>
    <mergeCell ref="G4:G5"/>
    <mergeCell ref="H4:H5"/>
  </mergeCells>
  <printOptions/>
  <pageMargins left="0.7" right="0.7" top="0.75" bottom="0.75" header="0.3" footer="0.3"/>
  <pageSetup fitToHeight="1" fitToWidth="1" horizontalDpi="200" verticalDpi="200" orientation="portrait" paperSize="9" scale="5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"/>
  <sheetViews>
    <sheetView zoomScalePageLayoutView="0" workbookViewId="0" topLeftCell="A1">
      <selection activeCell="Q24" sqref="Q24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92" t="s">
        <v>77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ht="20.25" customHeight="1">
      <c r="A2" s="17"/>
      <c r="B2" s="18"/>
      <c r="C2" s="18"/>
      <c r="D2" s="18"/>
      <c r="E2" s="18"/>
      <c r="F2" s="18"/>
      <c r="G2" s="17"/>
      <c r="H2" s="18"/>
      <c r="I2" s="18"/>
      <c r="J2" s="18"/>
      <c r="K2" s="18"/>
      <c r="L2" s="18"/>
      <c r="M2" s="18"/>
      <c r="N2" s="18"/>
      <c r="O2" s="18"/>
      <c r="P2" s="18"/>
      <c r="Q2" s="71" t="s">
        <v>2</v>
      </c>
      <c r="R2" s="71"/>
    </row>
    <row r="3" spans="1:18" ht="48.75" customHeight="1">
      <c r="A3" s="93" t="s">
        <v>78</v>
      </c>
      <c r="B3" s="93"/>
      <c r="C3" s="93"/>
      <c r="D3" s="93"/>
      <c r="E3" s="93"/>
      <c r="F3" s="93"/>
      <c r="G3" s="93" t="s">
        <v>79</v>
      </c>
      <c r="H3" s="93"/>
      <c r="I3" s="93"/>
      <c r="J3" s="93"/>
      <c r="K3" s="93"/>
      <c r="L3" s="93"/>
      <c r="M3" s="93" t="s">
        <v>80</v>
      </c>
      <c r="N3" s="93"/>
      <c r="O3" s="93"/>
      <c r="P3" s="93"/>
      <c r="Q3" s="93"/>
      <c r="R3" s="93"/>
    </row>
    <row r="4" spans="1:18" ht="48.75" customHeight="1">
      <c r="A4" s="91" t="s">
        <v>7</v>
      </c>
      <c r="B4" s="89" t="s">
        <v>81</v>
      </c>
      <c r="C4" s="91" t="s">
        <v>82</v>
      </c>
      <c r="D4" s="91"/>
      <c r="E4" s="91"/>
      <c r="F4" s="89" t="s">
        <v>71</v>
      </c>
      <c r="G4" s="91" t="s">
        <v>7</v>
      </c>
      <c r="H4" s="89" t="s">
        <v>81</v>
      </c>
      <c r="I4" s="91" t="s">
        <v>82</v>
      </c>
      <c r="J4" s="91"/>
      <c r="K4" s="91"/>
      <c r="L4" s="89" t="s">
        <v>71</v>
      </c>
      <c r="M4" s="91" t="s">
        <v>7</v>
      </c>
      <c r="N4" s="89" t="s">
        <v>81</v>
      </c>
      <c r="O4" s="91" t="s">
        <v>82</v>
      </c>
      <c r="P4" s="91"/>
      <c r="Q4" s="91"/>
      <c r="R4" s="89" t="s">
        <v>71</v>
      </c>
    </row>
    <row r="5" spans="1:18" ht="52.5" customHeight="1">
      <c r="A5" s="91"/>
      <c r="B5" s="89"/>
      <c r="C5" s="4" t="s">
        <v>29</v>
      </c>
      <c r="D5" s="4" t="s">
        <v>83</v>
      </c>
      <c r="E5" s="4" t="s">
        <v>84</v>
      </c>
      <c r="F5" s="89"/>
      <c r="G5" s="91"/>
      <c r="H5" s="89"/>
      <c r="I5" s="4" t="s">
        <v>29</v>
      </c>
      <c r="J5" s="4" t="s">
        <v>83</v>
      </c>
      <c r="K5" s="4" t="s">
        <v>84</v>
      </c>
      <c r="L5" s="89"/>
      <c r="M5" s="91"/>
      <c r="N5" s="89"/>
      <c r="O5" s="4" t="s">
        <v>29</v>
      </c>
      <c r="P5" s="4" t="s">
        <v>83</v>
      </c>
      <c r="Q5" s="4" t="s">
        <v>84</v>
      </c>
      <c r="R5" s="89"/>
    </row>
    <row r="6" spans="1:18" ht="43.5" customHeight="1">
      <c r="A6" s="5">
        <v>0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</row>
    <row r="7" spans="1:18" ht="43.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ht="43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43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9" ht="43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t="s">
        <v>85</v>
      </c>
    </row>
    <row r="11" spans="1:12" ht="18.75">
      <c r="A11" s="20" t="s">
        <v>86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2" ht="18.75">
      <c r="A12" s="90" t="s">
        <v>87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  <mergeCell ref="R4:R5"/>
    <mergeCell ref="A12:F12"/>
    <mergeCell ref="G12:L12"/>
    <mergeCell ref="A4:A5"/>
    <mergeCell ref="B4:B5"/>
    <mergeCell ref="F4:F5"/>
    <mergeCell ref="G4:G5"/>
    <mergeCell ref="H4:H5"/>
    <mergeCell ref="L4:L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G20" sqref="G20:J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2" t="s">
        <v>88</v>
      </c>
      <c r="B1" s="92"/>
      <c r="C1" s="92"/>
      <c r="D1" s="92"/>
      <c r="E1" s="92"/>
      <c r="F1" s="92"/>
    </row>
    <row r="2" spans="1:6" ht="21" customHeight="1">
      <c r="A2" s="15" t="s">
        <v>89</v>
      </c>
      <c r="E2" s="71" t="s">
        <v>2</v>
      </c>
      <c r="F2" s="71"/>
    </row>
    <row r="3" spans="1:6" ht="40.5" customHeight="1">
      <c r="A3" s="94" t="s">
        <v>27</v>
      </c>
      <c r="B3" s="94" t="s">
        <v>90</v>
      </c>
      <c r="C3" s="94" t="s">
        <v>91</v>
      </c>
      <c r="D3" s="94" t="s">
        <v>92</v>
      </c>
      <c r="E3" s="94"/>
      <c r="F3" s="94"/>
    </row>
    <row r="4" spans="1:6" ht="31.5" customHeight="1">
      <c r="A4" s="94"/>
      <c r="B4" s="94"/>
      <c r="C4" s="94"/>
      <c r="D4" s="16" t="s">
        <v>7</v>
      </c>
      <c r="E4" s="16" t="s">
        <v>30</v>
      </c>
      <c r="F4" s="16" t="s">
        <v>31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10" ht="27" customHeight="1">
      <c r="A20" s="91" t="s">
        <v>7</v>
      </c>
      <c r="B20" s="91"/>
      <c r="C20" s="5"/>
      <c r="D20" s="5"/>
      <c r="E20" s="5"/>
      <c r="F20" s="5"/>
      <c r="G20" s="95" t="s">
        <v>93</v>
      </c>
      <c r="H20" s="95"/>
      <c r="I20" s="95"/>
      <c r="J20" s="95"/>
    </row>
    <row r="21" spans="1:6" ht="18.75">
      <c r="A21" s="90" t="s">
        <v>86</v>
      </c>
      <c r="B21" s="90"/>
      <c r="C21" s="90"/>
      <c r="D21" s="90"/>
      <c r="E21" s="90"/>
      <c r="F21" s="90"/>
    </row>
    <row r="22" spans="1:6" ht="18.75">
      <c r="A22" s="90" t="s">
        <v>94</v>
      </c>
      <c r="B22" s="90"/>
      <c r="C22" s="90"/>
      <c r="D22" s="90"/>
      <c r="E22" s="90"/>
      <c r="F22" s="90"/>
    </row>
  </sheetData>
  <sheetProtection/>
  <mergeCells count="10">
    <mergeCell ref="G20:J20"/>
    <mergeCell ref="A21:F21"/>
    <mergeCell ref="A22:F22"/>
    <mergeCell ref="A3:A4"/>
    <mergeCell ref="B3:B4"/>
    <mergeCell ref="C3:C4"/>
    <mergeCell ref="A1:F1"/>
    <mergeCell ref="E2:F2"/>
    <mergeCell ref="D3:F3"/>
    <mergeCell ref="A20:B20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5" sqref="B5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2" t="s">
        <v>95</v>
      </c>
      <c r="B1" s="92"/>
      <c r="C1" s="92"/>
      <c r="D1" s="92"/>
    </row>
    <row r="2" spans="1:4" ht="21" customHeight="1">
      <c r="A2" s="11"/>
      <c r="D2" s="12" t="s">
        <v>2</v>
      </c>
    </row>
    <row r="3" spans="1:4" ht="27.75" customHeight="1">
      <c r="A3" s="96" t="s">
        <v>3</v>
      </c>
      <c r="B3" s="96"/>
      <c r="C3" s="96" t="s">
        <v>4</v>
      </c>
      <c r="D3" s="96"/>
    </row>
    <row r="4" spans="1:4" ht="27.75" customHeight="1">
      <c r="A4" s="7" t="s">
        <v>5</v>
      </c>
      <c r="B4" s="7" t="s">
        <v>6</v>
      </c>
      <c r="C4" s="7" t="s">
        <v>5</v>
      </c>
      <c r="D4" s="7" t="s">
        <v>6</v>
      </c>
    </row>
    <row r="5" spans="1:3" ht="27.75" customHeight="1">
      <c r="A5" s="14" t="s">
        <v>96</v>
      </c>
      <c r="B5" s="39">
        <v>664.84</v>
      </c>
      <c r="C5" s="51" t="s">
        <v>146</v>
      </c>
    </row>
    <row r="6" spans="1:4" ht="27.75" customHeight="1">
      <c r="A6" s="14" t="s">
        <v>97</v>
      </c>
      <c r="B6" s="7"/>
      <c r="C6" s="14" t="s">
        <v>98</v>
      </c>
      <c r="D6" s="7"/>
    </row>
    <row r="7" spans="1:4" ht="27.75" customHeight="1">
      <c r="A7" s="14" t="s">
        <v>99</v>
      </c>
      <c r="B7" s="7"/>
      <c r="C7" s="14" t="s">
        <v>100</v>
      </c>
      <c r="D7" s="7"/>
    </row>
    <row r="8" spans="1:4" ht="27.75" customHeight="1">
      <c r="A8" s="14" t="s">
        <v>101</v>
      </c>
      <c r="B8" s="7"/>
      <c r="C8" s="14" t="s">
        <v>102</v>
      </c>
      <c r="D8" s="7"/>
    </row>
    <row r="9" spans="1:4" ht="27.75" customHeight="1">
      <c r="A9" s="14" t="s">
        <v>103</v>
      </c>
      <c r="B9" s="7"/>
      <c r="C9" s="14" t="s">
        <v>104</v>
      </c>
      <c r="D9" s="39">
        <v>725.41</v>
      </c>
    </row>
    <row r="10" spans="1:4" ht="27.75" customHeight="1">
      <c r="A10" s="7"/>
      <c r="B10" s="7"/>
      <c r="C10" s="14" t="s">
        <v>105</v>
      </c>
      <c r="D10" s="7"/>
    </row>
    <row r="11" spans="1:4" ht="27.75" customHeight="1">
      <c r="A11" s="7"/>
      <c r="B11" s="7"/>
      <c r="C11" s="14" t="s">
        <v>19</v>
      </c>
      <c r="D11" s="7"/>
    </row>
    <row r="12" spans="1:4" ht="27.75" customHeight="1">
      <c r="A12" s="7"/>
      <c r="B12" s="7"/>
      <c r="C12" s="14" t="s">
        <v>19</v>
      </c>
      <c r="D12" s="7"/>
    </row>
    <row r="13" spans="1:4" ht="27.75" customHeight="1">
      <c r="A13" s="7" t="s">
        <v>106</v>
      </c>
      <c r="B13" s="43">
        <v>664.84</v>
      </c>
      <c r="C13" s="7" t="s">
        <v>107</v>
      </c>
      <c r="D13" s="43">
        <f>D9</f>
        <v>725.41</v>
      </c>
    </row>
    <row r="14" spans="1:4" ht="27.75" customHeight="1">
      <c r="A14" s="14" t="s">
        <v>108</v>
      </c>
      <c r="B14" s="43"/>
      <c r="C14" s="7"/>
      <c r="D14" s="7"/>
    </row>
    <row r="15" spans="1:4" ht="27.75" customHeight="1">
      <c r="A15" s="14" t="s">
        <v>109</v>
      </c>
      <c r="B15" s="43">
        <v>60.57</v>
      </c>
      <c r="C15" s="14" t="s">
        <v>110</v>
      </c>
      <c r="D15" s="7"/>
    </row>
    <row r="16" spans="1:4" ht="27.75" customHeight="1">
      <c r="A16" s="7"/>
      <c r="B16" s="43"/>
      <c r="C16" s="7"/>
      <c r="D16" s="7"/>
    </row>
    <row r="17" spans="1:4" ht="27.75" customHeight="1">
      <c r="A17" s="7" t="s">
        <v>21</v>
      </c>
      <c r="B17" s="43">
        <f>B13+B15</f>
        <v>725.4100000000001</v>
      </c>
      <c r="C17" s="7" t="s">
        <v>22</v>
      </c>
      <c r="D17" s="43">
        <f>D13</f>
        <v>725.41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M14" sqref="M14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2" t="s">
        <v>111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27.75" customHeight="1">
      <c r="A2" s="10" t="s">
        <v>112</v>
      </c>
      <c r="K2" s="97" t="s">
        <v>2</v>
      </c>
      <c r="L2" s="97"/>
    </row>
    <row r="3" spans="1:12" ht="41.25" customHeight="1">
      <c r="A3" s="89" t="s">
        <v>113</v>
      </c>
      <c r="B3" s="89"/>
      <c r="C3" s="4" t="s">
        <v>7</v>
      </c>
      <c r="D3" s="4" t="s">
        <v>109</v>
      </c>
      <c r="E3" s="4" t="s">
        <v>114</v>
      </c>
      <c r="F3" s="4" t="s">
        <v>115</v>
      </c>
      <c r="G3" s="4" t="s">
        <v>116</v>
      </c>
      <c r="H3" s="4" t="s">
        <v>117</v>
      </c>
      <c r="I3" s="4" t="s">
        <v>118</v>
      </c>
      <c r="J3" s="4" t="s">
        <v>119</v>
      </c>
      <c r="K3" s="4" t="s">
        <v>120</v>
      </c>
      <c r="L3" s="4" t="s">
        <v>108</v>
      </c>
    </row>
    <row r="4" spans="1:12" ht="27.7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7">
        <v>205</v>
      </c>
      <c r="B5" s="7" t="s">
        <v>32</v>
      </c>
      <c r="C5" s="52">
        <f>C6</f>
        <v>725.4100000000001</v>
      </c>
      <c r="D5" s="56">
        <f>D6</f>
        <v>60.57</v>
      </c>
      <c r="E5" s="56">
        <f>E6</f>
        <v>664.84</v>
      </c>
      <c r="F5" s="5"/>
      <c r="G5" s="5"/>
      <c r="H5" s="5"/>
      <c r="I5" s="5"/>
      <c r="J5" s="5"/>
      <c r="K5" s="5"/>
      <c r="L5" s="5"/>
    </row>
    <row r="6" spans="1:12" ht="27.75" customHeight="1">
      <c r="A6" s="7">
        <v>20502</v>
      </c>
      <c r="B6" s="7" t="s">
        <v>33</v>
      </c>
      <c r="C6" s="43">
        <f>D6+E6</f>
        <v>725.4100000000001</v>
      </c>
      <c r="D6" s="56">
        <f>D7+D8</f>
        <v>60.57</v>
      </c>
      <c r="E6" s="56">
        <f>E7+E8</f>
        <v>664.84</v>
      </c>
      <c r="F6" s="5"/>
      <c r="G6" s="5"/>
      <c r="H6" s="5"/>
      <c r="I6" s="5"/>
      <c r="J6" s="5"/>
      <c r="K6" s="5"/>
      <c r="L6" s="5"/>
    </row>
    <row r="7" spans="1:12" ht="27.75" customHeight="1">
      <c r="A7" s="7">
        <v>2050202</v>
      </c>
      <c r="B7" s="54" t="s">
        <v>149</v>
      </c>
      <c r="C7" s="62">
        <f>D7+E7</f>
        <v>618.78</v>
      </c>
      <c r="D7" s="60">
        <v>59.05</v>
      </c>
      <c r="E7" s="43">
        <v>559.73</v>
      </c>
      <c r="F7" s="5"/>
      <c r="G7" s="5"/>
      <c r="H7" s="5"/>
      <c r="I7" s="5"/>
      <c r="J7" s="5"/>
      <c r="K7" s="5"/>
      <c r="L7" s="5"/>
    </row>
    <row r="8" spans="1:12" ht="27.75" customHeight="1">
      <c r="A8" s="6">
        <v>2050201</v>
      </c>
      <c r="B8" s="62" t="s">
        <v>151</v>
      </c>
      <c r="C8" s="62">
        <f>D8+E8</f>
        <v>106.63</v>
      </c>
      <c r="D8" s="57">
        <v>1.52</v>
      </c>
      <c r="E8" s="57">
        <v>105.11</v>
      </c>
      <c r="F8" s="57"/>
      <c r="G8" s="5"/>
      <c r="H8" s="5"/>
      <c r="I8" s="5"/>
      <c r="J8" s="5"/>
      <c r="K8" s="5"/>
      <c r="L8" s="5"/>
    </row>
    <row r="9" spans="1:12" ht="27.7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91" t="s">
        <v>121</v>
      </c>
      <c r="B14" s="91"/>
      <c r="C14" s="39">
        <f>C5</f>
        <v>725.4100000000001</v>
      </c>
      <c r="D14" s="52">
        <f>D5</f>
        <v>60.57</v>
      </c>
      <c r="E14" s="52">
        <f>E5</f>
        <v>664.84</v>
      </c>
      <c r="F14" s="5"/>
      <c r="G14" s="5"/>
      <c r="H14" s="5"/>
      <c r="I14" s="5"/>
      <c r="J14" s="5"/>
      <c r="K14" s="5"/>
      <c r="L14" s="5"/>
    </row>
    <row r="15" spans="1:6" ht="27.75" customHeight="1">
      <c r="A15" s="98" t="s">
        <v>86</v>
      </c>
      <c r="B15" s="98"/>
      <c r="C15" s="98"/>
      <c r="D15" s="98"/>
      <c r="E15" s="98"/>
      <c r="F15" s="98"/>
    </row>
    <row r="16" spans="1:6" ht="27.75" customHeight="1">
      <c r="A16" s="90" t="s">
        <v>122</v>
      </c>
      <c r="B16" s="90"/>
      <c r="C16" s="90"/>
      <c r="D16" s="90"/>
      <c r="E16" s="90"/>
      <c r="F16" s="90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D10" sqref="D10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99" t="s">
        <v>123</v>
      </c>
      <c r="B1" s="99"/>
      <c r="C1" s="99"/>
      <c r="D1" s="99"/>
      <c r="E1" s="99"/>
      <c r="F1" s="99"/>
      <c r="G1" s="99"/>
      <c r="H1" s="99"/>
    </row>
    <row r="2" spans="1:8" ht="20.25" customHeight="1">
      <c r="A2" s="2"/>
      <c r="B2" s="3"/>
      <c r="C2" s="3"/>
      <c r="D2" s="3"/>
      <c r="E2" s="3"/>
      <c r="F2" s="3"/>
      <c r="G2" s="71" t="s">
        <v>2</v>
      </c>
      <c r="H2" s="71"/>
    </row>
    <row r="3" spans="1:8" ht="30.75" customHeight="1">
      <c r="A3" s="89" t="s">
        <v>113</v>
      </c>
      <c r="B3" s="89"/>
      <c r="C3" s="4" t="s">
        <v>7</v>
      </c>
      <c r="D3" s="4" t="s">
        <v>30</v>
      </c>
      <c r="E3" s="4" t="s">
        <v>31</v>
      </c>
      <c r="F3" s="4" t="s">
        <v>124</v>
      </c>
      <c r="G3" s="4" t="s">
        <v>125</v>
      </c>
      <c r="H3" s="4" t="s">
        <v>126</v>
      </c>
    </row>
    <row r="4" spans="1:8" ht="23.2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</row>
    <row r="5" spans="1:8" ht="23.25" customHeight="1">
      <c r="A5" s="7">
        <v>205</v>
      </c>
      <c r="B5" s="7" t="s">
        <v>32</v>
      </c>
      <c r="C5" s="60">
        <f>D5</f>
        <v>725.41</v>
      </c>
      <c r="D5" s="56">
        <f>D6</f>
        <v>725.41</v>
      </c>
      <c r="E5" s="52">
        <f>E7</f>
        <v>0</v>
      </c>
      <c r="F5" s="52">
        <f>F7</f>
        <v>0</v>
      </c>
      <c r="G5" s="5"/>
      <c r="H5" s="5"/>
    </row>
    <row r="6" spans="1:8" ht="23.25" customHeight="1">
      <c r="A6" s="7">
        <v>20502</v>
      </c>
      <c r="B6" s="7" t="s">
        <v>33</v>
      </c>
      <c r="C6" s="60">
        <f>D6</f>
        <v>725.41</v>
      </c>
      <c r="D6" s="56">
        <f>D7+D8</f>
        <v>725.41</v>
      </c>
      <c r="E6" s="8"/>
      <c r="F6" s="5"/>
      <c r="G6" s="5"/>
      <c r="H6" s="5"/>
    </row>
    <row r="7" spans="1:8" ht="23.25" customHeight="1">
      <c r="A7" s="7">
        <v>2050202</v>
      </c>
      <c r="B7" s="54" t="s">
        <v>148</v>
      </c>
      <c r="C7" s="60">
        <f>D7</f>
        <v>618.78</v>
      </c>
      <c r="D7" s="39">
        <v>618.78</v>
      </c>
      <c r="E7" s="8"/>
      <c r="F7" s="5"/>
      <c r="G7" s="5"/>
      <c r="H7" s="5"/>
    </row>
    <row r="8" spans="1:8" ht="23.25" customHeight="1">
      <c r="A8" s="6">
        <v>2050201</v>
      </c>
      <c r="B8" s="62" t="s">
        <v>151</v>
      </c>
      <c r="C8" s="57">
        <f>D8</f>
        <v>106.63</v>
      </c>
      <c r="D8" s="57">
        <v>106.63</v>
      </c>
      <c r="E8" s="8"/>
      <c r="F8" s="5"/>
      <c r="G8" s="5"/>
      <c r="H8" s="5"/>
    </row>
    <row r="9" spans="1:8" ht="23.25" customHeight="1">
      <c r="A9" s="6" t="s">
        <v>19</v>
      </c>
      <c r="B9" s="57" t="s">
        <v>19</v>
      </c>
      <c r="C9" s="57"/>
      <c r="D9" s="57"/>
      <c r="E9" s="8"/>
      <c r="F9" s="5"/>
      <c r="G9" s="5"/>
      <c r="H9" s="5"/>
    </row>
    <row r="10" spans="1:8" ht="23.25" customHeight="1">
      <c r="A10" s="5"/>
      <c r="B10" s="5"/>
      <c r="C10" s="5"/>
      <c r="D10" s="5"/>
      <c r="E10" s="8"/>
      <c r="F10" s="5"/>
      <c r="G10" s="5"/>
      <c r="H10" s="5"/>
    </row>
    <row r="11" spans="1:8" ht="23.25" customHeight="1">
      <c r="A11" s="5"/>
      <c r="B11" s="5"/>
      <c r="C11" s="5"/>
      <c r="D11" s="5"/>
      <c r="E11" s="8"/>
      <c r="F11" s="5"/>
      <c r="G11" s="5"/>
      <c r="H11" s="5"/>
    </row>
    <row r="12" spans="1:8" ht="23.25" customHeight="1">
      <c r="A12" s="5"/>
      <c r="B12" s="5"/>
      <c r="C12" s="5"/>
      <c r="D12" s="5"/>
      <c r="E12" s="8"/>
      <c r="F12" s="5"/>
      <c r="G12" s="5"/>
      <c r="H12" s="5"/>
    </row>
    <row r="13" spans="1:8" ht="23.25" customHeight="1">
      <c r="A13" s="5"/>
      <c r="B13" s="5"/>
      <c r="C13" s="5"/>
      <c r="D13" s="5"/>
      <c r="E13" s="8"/>
      <c r="F13" s="5"/>
      <c r="G13" s="5"/>
      <c r="H13" s="5"/>
    </row>
    <row r="14" spans="1:8" ht="23.25" customHeight="1">
      <c r="A14" s="5"/>
      <c r="B14" s="5"/>
      <c r="C14" s="5"/>
      <c r="D14" s="5"/>
      <c r="E14" s="8"/>
      <c r="F14" s="5"/>
      <c r="G14" s="5"/>
      <c r="H14" s="5"/>
    </row>
    <row r="15" spans="1:8" ht="23.25" customHeight="1">
      <c r="A15" s="5"/>
      <c r="B15" s="5"/>
      <c r="C15" s="5"/>
      <c r="D15" s="5"/>
      <c r="E15" s="8"/>
      <c r="F15" s="5"/>
      <c r="G15" s="5"/>
      <c r="H15" s="5"/>
    </row>
    <row r="16" spans="1:8" ht="23.25" customHeight="1">
      <c r="A16" s="5"/>
      <c r="B16" s="5"/>
      <c r="C16" s="5"/>
      <c r="D16" s="5"/>
      <c r="E16" s="8"/>
      <c r="F16" s="5"/>
      <c r="G16" s="5"/>
      <c r="H16" s="5"/>
    </row>
    <row r="17" spans="1:8" ht="23.25" customHeight="1">
      <c r="A17" s="91" t="s">
        <v>121</v>
      </c>
      <c r="B17" s="91"/>
      <c r="C17" s="39">
        <f>C5</f>
        <v>725.41</v>
      </c>
      <c r="D17" s="52">
        <f>D5</f>
        <v>725.41</v>
      </c>
      <c r="E17" s="52">
        <f>E5</f>
        <v>0</v>
      </c>
      <c r="F17" s="52">
        <f>F5</f>
        <v>0</v>
      </c>
      <c r="G17" s="5"/>
      <c r="H17" s="5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dcterms:created xsi:type="dcterms:W3CDTF">2006-09-13T11:21:51Z</dcterms:created>
  <dcterms:modified xsi:type="dcterms:W3CDTF">2019-03-13T05:09:49Z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