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9"/>
  </bookViews>
  <sheets>
    <sheet name="明细" sheetId="1" r:id="rId1"/>
    <sheet name="Sheet3" sheetId="3" r:id="rId2"/>
  </sheets>
  <definedNames>
    <definedName name="_xlnm._FilterDatabase" localSheetId="0" hidden="1">明细!$A$1:$L$39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<sst xmlns="http://schemas.openxmlformats.org/spreadsheetml/2006/main" count="164" uniqueCount="112">
  <si>
    <t xml:space="preserve">墨脱县2025年脱贫县统筹整合资金项目完成情况表 </t>
  </si>
  <si>
    <t>序号</t>
  </si>
  <si>
    <t>县（区)、乡（镇）名称</t>
  </si>
  <si>
    <t>项目名称</t>
  </si>
  <si>
    <t>建设地点（所在行政村名）</t>
  </si>
  <si>
    <t>项目内容及(项目个数）</t>
  </si>
  <si>
    <t>项目主管部门</t>
  </si>
  <si>
    <t>投资计划(万元)</t>
  </si>
  <si>
    <t>完成率</t>
  </si>
  <si>
    <t>备注</t>
  </si>
  <si>
    <t>资金金额</t>
  </si>
  <si>
    <t>总投资</t>
  </si>
  <si>
    <t>中央资金</t>
  </si>
  <si>
    <t>自治区资金</t>
  </si>
  <si>
    <t>地（市）级资金</t>
  </si>
  <si>
    <t xml:space="preserve">县本级资金  </t>
  </si>
  <si>
    <t>行次</t>
  </si>
  <si>
    <t>2025年整合方案</t>
  </si>
  <si>
    <t>(一)生产发展类（含产业基础设施配套类）</t>
  </si>
  <si>
    <t>墨脱县</t>
  </si>
  <si>
    <t>墨脱县格当乡格当村产业基础设施配套建设项目</t>
  </si>
  <si>
    <t>格当村</t>
  </si>
  <si>
    <t>建设内容：新建道路工程6199平方米、涵洞工程18米、平面交叉工程56平方米及交安工程、场地清表工程、土石方工程等。</t>
  </si>
  <si>
    <t>墨脱县格当乡人民政府</t>
  </si>
  <si>
    <t>墨脱县背崩乡民宿改造项目</t>
  </si>
  <si>
    <t>背崩乡</t>
  </si>
  <si>
    <t>新建设内容：新建游客中心283.24平方米、门珞风情驿站1471.13平方米、硬化工程2104.67平方米、铺装工程170.21平方米、绿化工程3891.18平方米、停车位29个、路沿石754米、护栏282.4米、栈道111.28米、平台390.03平方米、观景亭1座、挡土墙155.5米及拆除工程、土石方工程、总体给排水工程和总体电气工程等附属工程;阿苍村:新建门珞风情驿站242.01平方米、观景塔1座、硬化工程512.62平方米、绿化工程1581.24平方米、停车位12个、防护栏杆24.94米、架空栈道68.19米、平台216平方米、挡土墙60.5米及拆除工程、土石方工程、总体给排水工程和总体电气工程等附属工程;并购置空调64台、床92套、液晶电视51台、星空帐篷6套等。</t>
  </si>
  <si>
    <t>墨脱县文旅局</t>
  </si>
  <si>
    <t>墨脱县背崩乡乡村旅游民宿建设项目</t>
  </si>
  <si>
    <t>背崩村</t>
  </si>
  <si>
    <t>建设内容：新建民宿1栋，总建筑面积2877.86平方米，布设民宿房间34间，及给排水工程、电气工程等相关附属配套设施等内容。</t>
  </si>
  <si>
    <t>墨脱县农业农村局</t>
  </si>
  <si>
    <t>墨脱县背崩乡德尔贡村乡村旅游产业项目（二期）</t>
  </si>
  <si>
    <t>德尔贡村</t>
  </si>
  <si>
    <t>主要建设内容：新建单层民宿665.9平方米、硬化工程1620.95平方米、挡土墙258米、栏杆1855米、铺装工程435 平方米、路沿石479.51米及折除工程、土石方工程、总体电气和总体给排水工程等附属工程等。</t>
  </si>
  <si>
    <t>墨脱县茶园建设项目</t>
  </si>
  <si>
    <t>格林村</t>
  </si>
  <si>
    <t>建设内容：在格林村茶园购置感知设备、监控设备，配套数字化平台及相关数据处理设施建立，可进行PH值检测设备、土壤水分监测设备、空气湿温度设备、病虫害、光照、雨量等相关墒情的分析。</t>
  </si>
  <si>
    <t>墨脱县地东村休闲产业建设项目</t>
  </si>
  <si>
    <t>地东村</t>
  </si>
  <si>
    <t>建设内容：新建民宿723.86平方米、附属用房 76.85 平方米、阳光玻璃房 51.15 平方米、绿植花卉 148.26平方米、室外硬化工程 1527.81平方米、挡土墙 154.28 立方米、截水沟 49.8米、场地平整167.53平方米及土石方工程、总体给排水工程和总体电气工程等附属工程。</t>
  </si>
  <si>
    <t>墨脱县西贡安置点猪圈牛棚建设项目</t>
  </si>
  <si>
    <t>西贡安置点</t>
  </si>
  <si>
    <t>建设内容：为294户搬迁群众配套产业基础设施猪圈294座，根据《西藏自治区关于推进人畜分离工作的指导意见》要求，按照圈舍建设补助标准，按照每户1.5万补贴进行兑现。</t>
  </si>
  <si>
    <t>帮辛乡人民政府</t>
  </si>
  <si>
    <t>墨脱县墨脱镇玛迪村香蕉园提升改造项目</t>
  </si>
  <si>
    <t>玛迪村</t>
  </si>
  <si>
    <t>建设内容：为核定新建观景平台287.15平方米、栈道534.93米、挡土墙343.67立方米、硬化工程456.21平方米及土石方工程、场地清表、拆除工程。</t>
  </si>
  <si>
    <t>墨脱县白肉枇杷种植项目</t>
  </si>
  <si>
    <t>背崩乡、德兴乡、墨脱镇各村</t>
  </si>
  <si>
    <t>建设内容：1.背崩乡、德兴乡、墨脱镇、达木乡和帮辛乡庭院种植优质白肉枇杷10721株；2.在背崩乡、德兴乡、墨脱镇、达木乡和帮辛乡茶园套种优质白肉枇杷24279株及配套灌溉给水管网PE管DN75：7000m、PE管DN50:12000m、PE管DN32:10000m、取水口1处；3.农资采购：有机肥350吨，油饼肥175吨,防草布35000张，黄豆枇杷追肥52.5吨，花生追肥52.5吨等工程。</t>
  </si>
  <si>
    <t>墨脱县林业和草原局</t>
  </si>
  <si>
    <t>墨脱县德兴乡德兴村茶产业配套设施项目</t>
  </si>
  <si>
    <t>德兴村</t>
  </si>
  <si>
    <t>建设内容：新建道路工程3895.5平方米、排水沟695米、管涵20米及交通安全工程等附属工程。结合“桃花节+春茶季”进行茶叶品牌推广与宣传。</t>
  </si>
  <si>
    <t>墨脱县德兴乡德兴村黑猪养殖产业配套项目</t>
  </si>
  <si>
    <t>建设内容：道路提升共835m，道路宽3.5m，为水泥混凝土路面，共建设面积3287.5㎡，新建边沟720m，配套减速带32m。</t>
  </si>
  <si>
    <t>墨脱县墨脱镇巴日村旅游产业项目</t>
  </si>
  <si>
    <t>巴日村</t>
  </si>
  <si>
    <t>主要建设内容：民宿587.63平方米(其中A户型10栋，单栋面积 39.21平方米;B户型2栋，单栋面积56.16平方米;C户型1栋，单栋面积83.21平方米)、挡土墙729.5立方米、栏杆185.5平方米栈道 242.58 米、硬化工程893平方米、绿化工程 4486平方米、标志塔1座及场地清表、拆除工程、土石方工程、总体给排水工程和总体电气工程等附属工程，并购置商品售卖棚81平方米、空调 17 台、床 24 套、床头柜 30 个、衣柜 14 套、液晶电视 14台及茶几、茶座、餐桌等相关设备。</t>
  </si>
  <si>
    <t>墨脱县甘登乡甘登村民宿打造建设项目</t>
  </si>
  <si>
    <t>甘登村</t>
  </si>
  <si>
    <t>建设内容：新建民宿4栋共计1000㎡平方米，一栋为餐厅，其余三栋为为名宿住宿客房，客房15个，场地硬化480㎡、网格护坡200㎡、台阶7米长，停车位12个，围栏220m,水电接入排出等其他附属工程。</t>
  </si>
  <si>
    <t>墨脱县铁皮石斛种植建设项目</t>
  </si>
  <si>
    <t>建设内容：种植占地面积82696.1㎡,铁皮石斛种苗69万丛（34580斤），林下种植铁皮石斛种苗69万丛，并配套喷灌设施:新建灌溉水池,6000*6000mm1座，法兰闸阀7个，钢丝网骨架PE塑料管DN100：1608m、DN50：1032m、DN25：6125m、DN15：1300m、DN65：1222m，灌溉面积约71296.24㎡等工程。</t>
  </si>
  <si>
    <t>墨脱县现代化肉牛养殖项目</t>
  </si>
  <si>
    <t>布龙村</t>
  </si>
  <si>
    <t>建设内容：本项目购置优质母牛、种牛、犊牛等，共计500头，拟选取用地面积为1107.4亩，新建500头规模自繁自育肉牛养殖场一座，包括：母牛养殖圈（1400平方米）、种牛圈（80平方米）、犊牛养殖圈（550平方米）、育成及育肥牛养殖圈（3400平方米）、饲料加工棚（1500平方米）、屠宰间（860平方米）、牛养殖设施；饲草场打造；粪污处理设施设备、电气工程、水利工程及照明监控系统等相关附属设施。</t>
  </si>
  <si>
    <t>墨脱县达木乡贡日村农家乐基础设施提升项目</t>
  </si>
  <si>
    <t>达木乡贡日村</t>
  </si>
  <si>
    <t>农家乐室内装修改造337.2平方米及附属工程等。</t>
  </si>
  <si>
    <t>墨脱县达木乡人民政府</t>
  </si>
  <si>
    <t>墨脱县甘登乡果幸安置点太空舱移
动民宿建设项
目</t>
  </si>
  <si>
    <t>甘登乡果幸安置点</t>
  </si>
  <si>
    <t>移动式太空舱民宿8栋及附属工程。经济效益:项目建成后，按单舱日均租金300元、年均入住率20%计算，年收入为10栋x300元x365天x20%=21.9万元，年维护费约2万元，回报周期约为10年，该项目建成后解决3个就业岗位，费用约10万元，10个舱体每年净利润9万元，可实现达木村、那尔东村、巴登则村村集体经济分红3.3万元的目标。社会效益:通过提供差异化住宿体验，填补墨脱县太空舱民宿市场空白，强化游客国土意识，形成具有教育意义与旅游吸引力的独特IP。</t>
  </si>
  <si>
    <t>甘登乡人民政府</t>
  </si>
  <si>
    <t>墨脱县波东村森林走地鸡养殖示范点</t>
  </si>
  <si>
    <t>甘登乡波东村</t>
  </si>
  <si>
    <t>购置网围栏、饲料、药品、鸡苗等养殖配套设施设备。</t>
  </si>
  <si>
    <t>墨脱县西贡安置点温室大棚建设项目</t>
  </si>
  <si>
    <t>建设内容：建设阳光温室大棚6176平方米，其中1栋叶菜植物工厂（菠菜、白菜、草莓等），1栋水培黄瓜植物工厂，配套购置智能设备1项，配套给排水工程、电气工程、场平硬化等相关配套附属设施，建成智能栽培、无土栽培蔬菜种植基地。</t>
  </si>
  <si>
    <t>（二）巩固提升类（人居环境整治类）</t>
  </si>
  <si>
    <t>墨脱县荷扎村人居环境整治项目</t>
  </si>
  <si>
    <t>荷扎村</t>
  </si>
  <si>
    <t>建设内容：核定新建挡土墙工程5310.86立方米、围栏工程1627.43米、硬化工程 2274.13 平方米、台阶工程 19.8平方米等附属设施。</t>
  </si>
  <si>
    <t>（三）小型公益性基础设施类</t>
  </si>
  <si>
    <t>墨脱县格当乡多龙岗村村内基础设施配套建设项目</t>
  </si>
  <si>
    <t>多龙岗村</t>
  </si>
  <si>
    <t>建设内容：新建挡土墙工程2929.06立方米、道路工程1690平方米及土石方工程、总图给排水工程等附属工程；</t>
  </si>
  <si>
    <t>墨脱县加热萨乡人民政府</t>
  </si>
  <si>
    <t>墨脱县加热萨乡兴开配套基础设施建设项目</t>
  </si>
  <si>
    <t>兴开搬迁点</t>
  </si>
  <si>
    <t>建设内容：新建挡土墙工程570.76 立方米、场地硬化工程2465.09平方米、排水沟83米及土石方工程等附属工程。</t>
  </si>
  <si>
    <t>墨脱县格当乡德吉村村内基础设施配套建设项目</t>
  </si>
  <si>
    <t>德吉村</t>
  </si>
  <si>
    <t>建设内容：新建挡土墙工程911立方米、道路工程2315平方米及土石方工程、总体给排水工程、总体电气工程等附属工程。</t>
  </si>
  <si>
    <t>墨脱县背崩乡德尔贡村小型供水规范化改造工程</t>
  </si>
  <si>
    <t>建设内容：核定建设规模及工程内容为核定新建管理房 34.78 平方米、一体化净水设备1座、水池1套、配水井1座、围墙 99.4平方米、硬化路面264平方米、排水沟104米、厂区外施工便道588.57平方米、厂区挡墙657 立方米、大门1座及土方工程、引水工程、室外电气工程和室外给排水工程等。</t>
  </si>
  <si>
    <t>墨脱县水利局</t>
  </si>
  <si>
    <t>墨脱县德兴乡文朗村小型供水规范化改造工程</t>
  </si>
  <si>
    <t>文朗村</t>
  </si>
  <si>
    <t>建设内容：为核定新建消毒房 17.39 平方米、管理房20.67平方米、一体化净水设备1套、配水井1座、取水堰1座、围墙138平方米、硬化路面705.4平方米、厂区挡墙 417 立方米、铁艺大门1座、混凝土楼梯1座、护栏 43.5米及拆除工程、土方工程、室外电气工程等。</t>
  </si>
  <si>
    <t>(四)宜居宜业和美村庄（整村推进类）</t>
  </si>
  <si>
    <t>墨脱县德兴乡德兴村宜居宜业和美乡村提升打造项目</t>
  </si>
  <si>
    <t>主要建设内容：改造民宿797.87平方米(共8户)、厕所560平方米(共80户),新建村内道路硬化13247.79平方米、雨水排水工程1662米、挡土墙1890米、庭院仿竹篱笆围栏 2006.55米及排污工程和拆除工程等附属工程;并购置床49 套、床上用品 98 套、电视 33 台、空调 33 套等相关设备</t>
  </si>
  <si>
    <t>(五)扶贫贷款贴息类</t>
  </si>
  <si>
    <t>墨脱县2024年贷款贴息项目</t>
  </si>
  <si>
    <t>完成缴纳2024年扶贫贷款贴息及BJ小康村建设统贷贴息（利差补贴）。</t>
  </si>
  <si>
    <t>（六）其他类</t>
  </si>
  <si>
    <t>墨脱县就业创业补贴项目</t>
  </si>
  <si>
    <t>为我县脱贫户、三类人员提供就业、创业补助。</t>
  </si>
  <si>
    <t>墨脱县乡村振兴局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</si>
</sst>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30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 applyProtection="0"/>
    <xf numFmtId="0" fontId="29" fillId="0" borderId="0" applyProtection="0">
      <alignment vertical="center"/>
    </xf>
    <xf numFmtId="0" fontId="29" fillId="0" borderId="0"/>
    <xf numFmtId="0" fontId="29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Sheet1 2" xfId="50"/>
    <cellStyle name="常规_项目投入明细_10" xfId="51"/>
    <cellStyle name="常规 2 2 2" xfId="52"/>
    <cellStyle name="常规 50" xfId="53"/>
    <cellStyle name="常规 3 4" xfId="54"/>
    <cellStyle name="常规_项目投入明细_8" xfId="55"/>
    <cellStyle name="e鯪9Y_x000B_" xfId="56"/>
    <cellStyle name="常规_项目投入明细_8 2" xfId="57"/>
    <cellStyle name="常规_Sheet1 2 2" xfId="58"/>
    <cellStyle name="常规 2" xfId="59"/>
    <cellStyle name="常规_Sheet1 3" xfId="6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737870</xdr:colOff>
      <xdr:row>4</xdr:row>
      <xdr:rowOff>0</xdr:rowOff>
    </xdr:from>
    <xdr:to>
      <xdr:col>3</xdr:col>
      <xdr:colOff>895985</xdr:colOff>
      <xdr:row>5</xdr:row>
      <xdr:rowOff>19050</xdr:rowOff>
    </xdr:to>
    <xdr:pic>
      <xdr:nvPicPr>
        <xdr:cNvPr id="2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15811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32385</xdr:rowOff>
    </xdr:to>
    <xdr:pic>
      <xdr:nvPicPr>
        <xdr:cNvPr id="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15240</xdr:rowOff>
    </xdr:to>
    <xdr:pic>
      <xdr:nvPicPr>
        <xdr:cNvPr id="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19050</xdr:rowOff>
    </xdr:to>
    <xdr:pic>
      <xdr:nvPicPr>
        <xdr:cNvPr id="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1905</xdr:rowOff>
    </xdr:to>
    <xdr:pic>
      <xdr:nvPicPr>
        <xdr:cNvPr id="1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4</xdr:row>
      <xdr:rowOff>149860</xdr:rowOff>
    </xdr:to>
    <xdr:pic>
      <xdr:nvPicPr>
        <xdr:cNvPr id="2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622935</xdr:colOff>
      <xdr:row>4</xdr:row>
      <xdr:rowOff>0</xdr:rowOff>
    </xdr:from>
    <xdr:to>
      <xdr:col>3</xdr:col>
      <xdr:colOff>763905</xdr:colOff>
      <xdr:row>5</xdr:row>
      <xdr:rowOff>19050</xdr:rowOff>
    </xdr:to>
    <xdr:pic>
      <xdr:nvPicPr>
        <xdr:cNvPr id="32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71315" y="1422400"/>
          <a:ext cx="14097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947420</xdr:colOff>
      <xdr:row>5</xdr:row>
      <xdr:rowOff>19050</xdr:rowOff>
    </xdr:to>
    <xdr:pic>
      <xdr:nvPicPr>
        <xdr:cNvPr id="3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2095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947420</xdr:colOff>
      <xdr:row>5</xdr:row>
      <xdr:rowOff>24130</xdr:rowOff>
    </xdr:to>
    <xdr:pic>
      <xdr:nvPicPr>
        <xdr:cNvPr id="3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20955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817880</xdr:colOff>
      <xdr:row>5</xdr:row>
      <xdr:rowOff>19050</xdr:rowOff>
    </xdr:to>
    <xdr:pic>
      <xdr:nvPicPr>
        <xdr:cNvPr id="4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333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817880</xdr:colOff>
      <xdr:row>5</xdr:row>
      <xdr:rowOff>15240</xdr:rowOff>
    </xdr:to>
    <xdr:pic>
      <xdr:nvPicPr>
        <xdr:cNvPr id="4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3335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808990</xdr:colOff>
      <xdr:row>5</xdr:row>
      <xdr:rowOff>19050</xdr:rowOff>
    </xdr:to>
    <xdr:pic>
      <xdr:nvPicPr>
        <xdr:cNvPr id="4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244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5</xdr:row>
      <xdr:rowOff>24130</xdr:rowOff>
    </xdr:to>
    <xdr:pic>
      <xdr:nvPicPr>
        <xdr:cNvPr id="52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5</xdr:row>
      <xdr:rowOff>19050</xdr:rowOff>
    </xdr:to>
    <xdr:pic>
      <xdr:nvPicPr>
        <xdr:cNvPr id="5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37465</xdr:rowOff>
    </xdr:to>
    <xdr:pic>
      <xdr:nvPicPr>
        <xdr:cNvPr id="5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858520</xdr:colOff>
      <xdr:row>5</xdr:row>
      <xdr:rowOff>24130</xdr:rowOff>
    </xdr:to>
    <xdr:pic>
      <xdr:nvPicPr>
        <xdr:cNvPr id="6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2763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869315</xdr:colOff>
      <xdr:row>5</xdr:row>
      <xdr:rowOff>24130</xdr:rowOff>
    </xdr:to>
    <xdr:pic>
      <xdr:nvPicPr>
        <xdr:cNvPr id="6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3843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622935</xdr:colOff>
      <xdr:row>4</xdr:row>
      <xdr:rowOff>0</xdr:rowOff>
    </xdr:from>
    <xdr:to>
      <xdr:col>3</xdr:col>
      <xdr:colOff>777240</xdr:colOff>
      <xdr:row>5</xdr:row>
      <xdr:rowOff>15240</xdr:rowOff>
    </xdr:to>
    <xdr:pic>
      <xdr:nvPicPr>
        <xdr:cNvPr id="72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71315" y="1422400"/>
          <a:ext cx="15430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826770</xdr:colOff>
      <xdr:row>5</xdr:row>
      <xdr:rowOff>15240</xdr:rowOff>
    </xdr:to>
    <xdr:pic>
      <xdr:nvPicPr>
        <xdr:cNvPr id="8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42240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684530</xdr:colOff>
      <xdr:row>4</xdr:row>
      <xdr:rowOff>0</xdr:rowOff>
    </xdr:from>
    <xdr:to>
      <xdr:col>3</xdr:col>
      <xdr:colOff>813435</xdr:colOff>
      <xdr:row>5</xdr:row>
      <xdr:rowOff>24130</xdr:rowOff>
    </xdr:to>
    <xdr:pic>
      <xdr:nvPicPr>
        <xdr:cNvPr id="8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2910" y="1422400"/>
          <a:ext cx="12890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971550</xdr:colOff>
      <xdr:row>5</xdr:row>
      <xdr:rowOff>15240</xdr:rowOff>
    </xdr:to>
    <xdr:pic>
      <xdr:nvPicPr>
        <xdr:cNvPr id="9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240665" cy="16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24130</xdr:rowOff>
    </xdr:to>
    <xdr:pic>
      <xdr:nvPicPr>
        <xdr:cNvPr id="9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32385</xdr:rowOff>
    </xdr:to>
    <xdr:pic>
      <xdr:nvPicPr>
        <xdr:cNvPr id="10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10795</xdr:rowOff>
    </xdr:to>
    <xdr:pic>
      <xdr:nvPicPr>
        <xdr:cNvPr id="102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6350</xdr:rowOff>
    </xdr:to>
    <xdr:pic>
      <xdr:nvPicPr>
        <xdr:cNvPr id="10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1905</xdr:rowOff>
    </xdr:to>
    <xdr:pic>
      <xdr:nvPicPr>
        <xdr:cNvPr id="10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5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37465</xdr:rowOff>
    </xdr:to>
    <xdr:pic>
      <xdr:nvPicPr>
        <xdr:cNvPr id="10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734060</xdr:colOff>
      <xdr:row>4</xdr:row>
      <xdr:rowOff>0</xdr:rowOff>
    </xdr:from>
    <xdr:to>
      <xdr:col>3</xdr:col>
      <xdr:colOff>971550</xdr:colOff>
      <xdr:row>5</xdr:row>
      <xdr:rowOff>19050</xdr:rowOff>
    </xdr:to>
    <xdr:pic>
      <xdr:nvPicPr>
        <xdr:cNvPr id="12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82440" y="1422400"/>
          <a:ext cx="2374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619760</xdr:colOff>
      <xdr:row>4</xdr:row>
      <xdr:rowOff>0</xdr:rowOff>
    </xdr:from>
    <xdr:to>
      <xdr:col>3</xdr:col>
      <xdr:colOff>770255</xdr:colOff>
      <xdr:row>5</xdr:row>
      <xdr:rowOff>19050</xdr:rowOff>
    </xdr:to>
    <xdr:pic>
      <xdr:nvPicPr>
        <xdr:cNvPr id="12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168140" y="1422400"/>
          <a:ext cx="1504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687070</xdr:colOff>
      <xdr:row>4</xdr:row>
      <xdr:rowOff>0</xdr:rowOff>
    </xdr:from>
    <xdr:to>
      <xdr:col>3</xdr:col>
      <xdr:colOff>822960</xdr:colOff>
      <xdr:row>5</xdr:row>
      <xdr:rowOff>19050</xdr:rowOff>
    </xdr:to>
    <xdr:pic>
      <xdr:nvPicPr>
        <xdr:cNvPr id="128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0" y="1422400"/>
          <a:ext cx="1358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737870</xdr:colOff>
      <xdr:row>4</xdr:row>
      <xdr:rowOff>0</xdr:rowOff>
    </xdr:from>
    <xdr:to>
      <xdr:col>3</xdr:col>
      <xdr:colOff>894080</xdr:colOff>
      <xdr:row>5</xdr:row>
      <xdr:rowOff>19050</xdr:rowOff>
    </xdr:to>
    <xdr:pic>
      <xdr:nvPicPr>
        <xdr:cNvPr id="136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86250" y="1422400"/>
          <a:ext cx="156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687070</xdr:colOff>
      <xdr:row>4</xdr:row>
      <xdr:rowOff>0</xdr:rowOff>
    </xdr:from>
    <xdr:to>
      <xdr:col>3</xdr:col>
      <xdr:colOff>817880</xdr:colOff>
      <xdr:row>5</xdr:row>
      <xdr:rowOff>19050</xdr:rowOff>
    </xdr:to>
    <xdr:pic>
      <xdr:nvPicPr>
        <xdr:cNvPr id="150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35450" y="1422400"/>
          <a:ext cx="1308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4</xdr:row>
      <xdr:rowOff>149860</xdr:rowOff>
    </xdr:to>
    <xdr:pic>
      <xdr:nvPicPr>
        <xdr:cNvPr id="19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49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730885</xdr:colOff>
      <xdr:row>4</xdr:row>
      <xdr:rowOff>0</xdr:rowOff>
    </xdr:from>
    <xdr:to>
      <xdr:col>3</xdr:col>
      <xdr:colOff>873125</xdr:colOff>
      <xdr:row>5</xdr:row>
      <xdr:rowOff>19050</xdr:rowOff>
    </xdr:to>
    <xdr:pic>
      <xdr:nvPicPr>
        <xdr:cNvPr id="244" name="图片 3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79265" y="1422400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5</xdr:row>
      <xdr:rowOff>9525</xdr:rowOff>
    </xdr:to>
    <xdr:pic>
      <xdr:nvPicPr>
        <xdr:cNvPr id="7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26670</xdr:rowOff>
    </xdr:to>
    <xdr:pic>
      <xdr:nvPicPr>
        <xdr:cNvPr id="7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9525</xdr:rowOff>
    </xdr:to>
    <xdr:pic>
      <xdr:nvPicPr>
        <xdr:cNvPr id="7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5</xdr:row>
      <xdr:rowOff>10160</xdr:rowOff>
    </xdr:to>
    <xdr:pic>
      <xdr:nvPicPr>
        <xdr:cNvPr id="1153" name="图片 1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5</xdr:row>
      <xdr:rowOff>11430</xdr:rowOff>
    </xdr:to>
    <xdr:pic>
      <xdr:nvPicPr>
        <xdr:cNvPr id="11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</xdr:row>
      <xdr:rowOff>0</xdr:rowOff>
    </xdr:from>
    <xdr:to>
      <xdr:col>1</xdr:col>
      <xdr:colOff>227965</xdr:colOff>
      <xdr:row>5</xdr:row>
      <xdr:rowOff>24765</xdr:rowOff>
    </xdr:to>
    <xdr:pic>
      <xdr:nvPicPr>
        <xdr:cNvPr id="1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1845" y="1422400"/>
          <a:ext cx="12192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4</xdr:row>
      <xdr:rowOff>0</xdr:rowOff>
    </xdr:from>
    <xdr:to>
      <xdr:col>1</xdr:col>
      <xdr:colOff>227965</xdr:colOff>
      <xdr:row>5</xdr:row>
      <xdr:rowOff>11430</xdr:rowOff>
    </xdr:to>
    <xdr:pic>
      <xdr:nvPicPr>
        <xdr:cNvPr id="11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1845" y="1422400"/>
          <a:ext cx="1219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247650</xdr:colOff>
      <xdr:row>5</xdr:row>
      <xdr:rowOff>10795</xdr:rowOff>
    </xdr:to>
    <xdr:pic>
      <xdr:nvPicPr>
        <xdr:cNvPr id="15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24765</xdr:rowOff>
    </xdr:to>
    <xdr:pic>
      <xdr:nvPicPr>
        <xdr:cNvPr id="15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10795</xdr:rowOff>
    </xdr:to>
    <xdr:pic>
      <xdr:nvPicPr>
        <xdr:cNvPr id="15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</xdr:row>
      <xdr:rowOff>0</xdr:rowOff>
    </xdr:from>
    <xdr:to>
      <xdr:col>1</xdr:col>
      <xdr:colOff>247015</xdr:colOff>
      <xdr:row>5</xdr:row>
      <xdr:rowOff>27940</xdr:rowOff>
    </xdr:to>
    <xdr:pic>
      <xdr:nvPicPr>
        <xdr:cNvPr id="195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9465" y="1422400"/>
          <a:ext cx="1333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125095</xdr:colOff>
      <xdr:row>4</xdr:row>
      <xdr:rowOff>0</xdr:rowOff>
    </xdr:from>
    <xdr:to>
      <xdr:col>1</xdr:col>
      <xdr:colOff>268605</xdr:colOff>
      <xdr:row>5</xdr:row>
      <xdr:rowOff>11430</xdr:rowOff>
    </xdr:to>
    <xdr:pic>
      <xdr:nvPicPr>
        <xdr:cNvPr id="1982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0895" y="1422400"/>
          <a:ext cx="1435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</xdr:row>
      <xdr:rowOff>0</xdr:rowOff>
    </xdr:from>
    <xdr:to>
      <xdr:col>1</xdr:col>
      <xdr:colOff>247015</xdr:colOff>
      <xdr:row>5</xdr:row>
      <xdr:rowOff>11430</xdr:rowOff>
    </xdr:to>
    <xdr:pic>
      <xdr:nvPicPr>
        <xdr:cNvPr id="200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9465" y="14224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4</xdr:row>
      <xdr:rowOff>0</xdr:rowOff>
    </xdr:from>
    <xdr:to>
      <xdr:col>1</xdr:col>
      <xdr:colOff>275590</xdr:colOff>
      <xdr:row>5</xdr:row>
      <xdr:rowOff>10795</xdr:rowOff>
    </xdr:to>
    <xdr:pic>
      <xdr:nvPicPr>
        <xdr:cNvPr id="23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2800" y="142240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24765</xdr:rowOff>
    </xdr:to>
    <xdr:pic>
      <xdr:nvPicPr>
        <xdr:cNvPr id="23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10795</xdr:rowOff>
    </xdr:to>
    <xdr:pic>
      <xdr:nvPicPr>
        <xdr:cNvPr id="23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4</xdr:row>
      <xdr:rowOff>0</xdr:rowOff>
    </xdr:from>
    <xdr:to>
      <xdr:col>1</xdr:col>
      <xdr:colOff>275590</xdr:colOff>
      <xdr:row>5</xdr:row>
      <xdr:rowOff>8890</xdr:rowOff>
    </xdr:to>
    <xdr:pic>
      <xdr:nvPicPr>
        <xdr:cNvPr id="27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2800" y="142240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27940</xdr:rowOff>
    </xdr:to>
    <xdr:pic>
      <xdr:nvPicPr>
        <xdr:cNvPr id="27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4</xdr:row>
      <xdr:rowOff>0</xdr:rowOff>
    </xdr:from>
    <xdr:to>
      <xdr:col>1</xdr:col>
      <xdr:colOff>252730</xdr:colOff>
      <xdr:row>5</xdr:row>
      <xdr:rowOff>8890</xdr:rowOff>
    </xdr:to>
    <xdr:pic>
      <xdr:nvPicPr>
        <xdr:cNvPr id="27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42240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5</xdr:row>
      <xdr:rowOff>9525</xdr:rowOff>
    </xdr:to>
    <xdr:pic>
      <xdr:nvPicPr>
        <xdr:cNvPr id="3158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26670</xdr:rowOff>
    </xdr:to>
    <xdr:pic>
      <xdr:nvPicPr>
        <xdr:cNvPr id="318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4</xdr:row>
      <xdr:rowOff>0</xdr:rowOff>
    </xdr:from>
    <xdr:to>
      <xdr:col>1</xdr:col>
      <xdr:colOff>227330</xdr:colOff>
      <xdr:row>5</xdr:row>
      <xdr:rowOff>9525</xdr:rowOff>
    </xdr:to>
    <xdr:pic>
      <xdr:nvPicPr>
        <xdr:cNvPr id="318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4224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4</xdr:row>
      <xdr:rowOff>0</xdr:rowOff>
    </xdr:from>
    <xdr:to>
      <xdr:col>1</xdr:col>
      <xdr:colOff>248285</xdr:colOff>
      <xdr:row>5</xdr:row>
      <xdr:rowOff>10160</xdr:rowOff>
    </xdr:to>
    <xdr:pic>
      <xdr:nvPicPr>
        <xdr:cNvPr id="3553" name="图片 35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4224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248285</xdr:colOff>
      <xdr:row>6</xdr:row>
      <xdr:rowOff>11430</xdr:rowOff>
    </xdr:to>
    <xdr:pic>
      <xdr:nvPicPr>
        <xdr:cNvPr id="3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5748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5</xdr:row>
      <xdr:rowOff>0</xdr:rowOff>
    </xdr:from>
    <xdr:to>
      <xdr:col>1</xdr:col>
      <xdr:colOff>227965</xdr:colOff>
      <xdr:row>6</xdr:row>
      <xdr:rowOff>24765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1845" y="1574800"/>
          <a:ext cx="12192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5</xdr:row>
      <xdr:rowOff>0</xdr:rowOff>
    </xdr:from>
    <xdr:to>
      <xdr:col>1</xdr:col>
      <xdr:colOff>227965</xdr:colOff>
      <xdr:row>6</xdr:row>
      <xdr:rowOff>11430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1845" y="1574800"/>
          <a:ext cx="12192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5</xdr:row>
      <xdr:rowOff>0</xdr:rowOff>
    </xdr:from>
    <xdr:to>
      <xdr:col>1</xdr:col>
      <xdr:colOff>247650</xdr:colOff>
      <xdr:row>6</xdr:row>
      <xdr:rowOff>10795</xdr:rowOff>
    </xdr:to>
    <xdr:pic>
      <xdr:nvPicPr>
        <xdr:cNvPr id="9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1574800"/>
          <a:ext cx="13271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6</xdr:row>
      <xdr:rowOff>24765</xdr:rowOff>
    </xdr:to>
    <xdr:pic>
      <xdr:nvPicPr>
        <xdr:cNvPr id="1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574800"/>
          <a:ext cx="1225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5</xdr:row>
      <xdr:rowOff>0</xdr:rowOff>
    </xdr:from>
    <xdr:to>
      <xdr:col>1</xdr:col>
      <xdr:colOff>227330</xdr:colOff>
      <xdr:row>6</xdr:row>
      <xdr:rowOff>10795</xdr:rowOff>
    </xdr:to>
    <xdr:pic>
      <xdr:nvPicPr>
        <xdr:cNvPr id="1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1574800"/>
          <a:ext cx="12255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247015</xdr:colOff>
      <xdr:row>6</xdr:row>
      <xdr:rowOff>27940</xdr:rowOff>
    </xdr:to>
    <xdr:pic>
      <xdr:nvPicPr>
        <xdr:cNvPr id="1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9465" y="1574800"/>
          <a:ext cx="1333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125095</xdr:colOff>
      <xdr:row>5</xdr:row>
      <xdr:rowOff>0</xdr:rowOff>
    </xdr:from>
    <xdr:to>
      <xdr:col>1</xdr:col>
      <xdr:colOff>268605</xdr:colOff>
      <xdr:row>6</xdr:row>
      <xdr:rowOff>11430</xdr:rowOff>
    </xdr:to>
    <xdr:pic>
      <xdr:nvPicPr>
        <xdr:cNvPr id="14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0895" y="1574800"/>
          <a:ext cx="1435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5</xdr:row>
      <xdr:rowOff>0</xdr:rowOff>
    </xdr:from>
    <xdr:to>
      <xdr:col>1</xdr:col>
      <xdr:colOff>247015</xdr:colOff>
      <xdr:row>6</xdr:row>
      <xdr:rowOff>11430</xdr:rowOff>
    </xdr:to>
    <xdr:pic>
      <xdr:nvPicPr>
        <xdr:cNvPr id="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9465" y="1574800"/>
          <a:ext cx="13335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5</xdr:row>
      <xdr:rowOff>0</xdr:rowOff>
    </xdr:from>
    <xdr:to>
      <xdr:col>1</xdr:col>
      <xdr:colOff>275590</xdr:colOff>
      <xdr:row>6</xdr:row>
      <xdr:rowOff>10795</xdr:rowOff>
    </xdr:to>
    <xdr:pic>
      <xdr:nvPicPr>
        <xdr:cNvPr id="16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2800" y="1574800"/>
          <a:ext cx="1485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24765</xdr:rowOff>
    </xdr:to>
    <xdr:pic>
      <xdr:nvPicPr>
        <xdr:cNvPr id="1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574800"/>
          <a:ext cx="1358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10795</xdr:rowOff>
    </xdr:to>
    <xdr:pic>
      <xdr:nvPicPr>
        <xdr:cNvPr id="1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574800"/>
          <a:ext cx="13589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127000</xdr:colOff>
      <xdr:row>5</xdr:row>
      <xdr:rowOff>0</xdr:rowOff>
    </xdr:from>
    <xdr:to>
      <xdr:col>1</xdr:col>
      <xdr:colOff>275590</xdr:colOff>
      <xdr:row>6</xdr:row>
      <xdr:rowOff>8890</xdr:rowOff>
    </xdr:to>
    <xdr:pic>
      <xdr:nvPicPr>
        <xdr:cNvPr id="19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12800" y="1574800"/>
          <a:ext cx="1485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27940</xdr:rowOff>
    </xdr:to>
    <xdr:pic>
      <xdr:nvPicPr>
        <xdr:cNvPr id="21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574800"/>
          <a:ext cx="1358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116840</xdr:colOff>
      <xdr:row>5</xdr:row>
      <xdr:rowOff>0</xdr:rowOff>
    </xdr:from>
    <xdr:to>
      <xdr:col>1</xdr:col>
      <xdr:colOff>252730</xdr:colOff>
      <xdr:row>6</xdr:row>
      <xdr:rowOff>8890</xdr:rowOff>
    </xdr:to>
    <xdr:pic>
      <xdr:nvPicPr>
        <xdr:cNvPr id="2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2640" y="1574800"/>
          <a:ext cx="13589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14</xdr:row>
      <xdr:rowOff>0</xdr:rowOff>
    </xdr:from>
    <xdr:to>
      <xdr:col>1</xdr:col>
      <xdr:colOff>248285</xdr:colOff>
      <xdr:row>14</xdr:row>
      <xdr:rowOff>161925</xdr:rowOff>
    </xdr:to>
    <xdr:pic>
      <xdr:nvPicPr>
        <xdr:cNvPr id="23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7264400"/>
          <a:ext cx="133350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14</xdr:row>
      <xdr:rowOff>0</xdr:rowOff>
    </xdr:from>
    <xdr:to>
      <xdr:col>1</xdr:col>
      <xdr:colOff>227330</xdr:colOff>
      <xdr:row>14</xdr:row>
      <xdr:rowOff>179070</xdr:rowOff>
    </xdr:to>
    <xdr:pic>
      <xdr:nvPicPr>
        <xdr:cNvPr id="2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72644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14</xdr:row>
      <xdr:rowOff>0</xdr:rowOff>
    </xdr:from>
    <xdr:to>
      <xdr:col>1</xdr:col>
      <xdr:colOff>227330</xdr:colOff>
      <xdr:row>14</xdr:row>
      <xdr:rowOff>161925</xdr:rowOff>
    </xdr:to>
    <xdr:pic>
      <xdr:nvPicPr>
        <xdr:cNvPr id="2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7264400"/>
          <a:ext cx="12255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14</xdr:row>
      <xdr:rowOff>0</xdr:rowOff>
    </xdr:from>
    <xdr:to>
      <xdr:col>1</xdr:col>
      <xdr:colOff>248285</xdr:colOff>
      <xdr:row>14</xdr:row>
      <xdr:rowOff>162560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735" y="72644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38</xdr:row>
      <xdr:rowOff>0</xdr:rowOff>
    </xdr:from>
    <xdr:to>
      <xdr:col>1</xdr:col>
      <xdr:colOff>247650</xdr:colOff>
      <xdr:row>38</xdr:row>
      <xdr:rowOff>162560</xdr:rowOff>
    </xdr:to>
    <xdr:pic>
      <xdr:nvPicPr>
        <xdr:cNvPr id="27" name="图片 207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00100" y="21602700"/>
          <a:ext cx="13335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38</xdr:row>
      <xdr:rowOff>0</xdr:rowOff>
    </xdr:from>
    <xdr:to>
      <xdr:col>1</xdr:col>
      <xdr:colOff>227330</xdr:colOff>
      <xdr:row>38</xdr:row>
      <xdr:rowOff>179070</xdr:rowOff>
    </xdr:to>
    <xdr:pic>
      <xdr:nvPicPr>
        <xdr:cNvPr id="28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21602700"/>
          <a:ext cx="1225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38</xdr:row>
      <xdr:rowOff>0</xdr:rowOff>
    </xdr:from>
    <xdr:to>
      <xdr:col>1</xdr:col>
      <xdr:colOff>227330</xdr:colOff>
      <xdr:row>38</xdr:row>
      <xdr:rowOff>162560</xdr:rowOff>
    </xdr:to>
    <xdr:pic>
      <xdr:nvPicPr>
        <xdr:cNvPr id="2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90575" y="21602700"/>
          <a:ext cx="122555" cy="162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topLeftCell="B1" workbookViewId="0">
      <pane ySplit="4" topLeftCell="A5" activePane="bottomLeft" state="frozen"/>
      <selection/>
      <selection pane="bottomLeft" activeCell="I8" sqref="I8"/>
    </sheetView>
  </sheetViews>
  <sheetFormatPr defaultColWidth="9" defaultRowHeight="13.5"/>
  <cols>
    <col min="3" max="3" width="28.5666666666667" customWidth="1"/>
    <col min="4" max="4" width="15.375" style="2" customWidth="1"/>
    <col min="5" max="5" width="49.625" customWidth="1"/>
    <col min="7" max="7" width="22.325" customWidth="1"/>
    <col min="8" max="8" width="15.35" customWidth="1"/>
    <col min="9" max="9" width="14.1" style="3" customWidth="1"/>
    <col min="10" max="10" width="12.875"/>
    <col min="11" max="11" width="13.125" customWidth="1"/>
    <col min="12" max="13" width="14.5" customWidth="1"/>
    <col min="14" max="14" width="11.875" style="4" customWidth="1"/>
  </cols>
  <sheetData>
    <row r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6" t="s">
        <v>7</v>
      </c>
      <c r="I2" s="6"/>
      <c r="J2" s="6"/>
      <c r="K2" s="6"/>
      <c r="L2" s="6"/>
      <c r="M2" s="8" t="s">
        <v>8</v>
      </c>
      <c r="N2" s="6" t="s">
        <v>9</v>
      </c>
    </row>
    <row r="3" s="1" customFormat="1" ht="29" customHeight="1" spans="1:14">
      <c r="A3" s="6"/>
      <c r="B3" s="6"/>
      <c r="C3" s="6"/>
      <c r="D3" s="6"/>
      <c r="E3" s="6"/>
      <c r="F3" s="7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9"/>
      <c r="N3" s="6"/>
    </row>
    <row r="4" s="1" customFormat="1" ht="18" customHeight="1" spans="1:14">
      <c r="A4" s="10" t="s">
        <v>16</v>
      </c>
      <c r="B4" s="11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/>
      <c r="N4" s="6">
        <v>11</v>
      </c>
    </row>
    <row r="5" s="1" customFormat="1" ht="12" spans="1:14">
      <c r="A5" s="12" t="s">
        <v>17</v>
      </c>
      <c r="B5" s="12"/>
      <c r="C5" s="12"/>
      <c r="D5" s="12"/>
      <c r="E5" s="12"/>
      <c r="F5" s="12">
        <v>28</v>
      </c>
      <c r="G5" s="13">
        <f t="shared" ref="G5:L5" si="0">G6+G26+G28+G34+G36+G38</f>
        <v>20694</v>
      </c>
      <c r="H5" s="13">
        <f t="shared" si="0"/>
        <v>20694</v>
      </c>
      <c r="I5" s="13">
        <f t="shared" si="0"/>
        <v>14291</v>
      </c>
      <c r="J5" s="13">
        <f t="shared" si="0"/>
        <v>4338</v>
      </c>
      <c r="K5" s="13">
        <f t="shared" si="0"/>
        <v>1140</v>
      </c>
      <c r="L5" s="13">
        <f t="shared" si="0"/>
        <v>1045</v>
      </c>
      <c r="M5" s="13"/>
      <c r="N5" s="14"/>
    </row>
    <row r="6" s="1" customFormat="1" ht="12" spans="1:14">
      <c r="A6" s="15" t="s">
        <v>18</v>
      </c>
      <c r="B6" s="15"/>
      <c r="C6" s="15"/>
      <c r="D6" s="15"/>
      <c r="E6" s="16"/>
      <c r="F6" s="16">
        <v>19</v>
      </c>
      <c r="G6" s="17">
        <f t="shared" ref="G6:L6" si="1">SUM(G7:G25)</f>
        <v>16211.999402</v>
      </c>
      <c r="H6" s="17">
        <f t="shared" si="1"/>
        <v>16211.999402</v>
      </c>
      <c r="I6" s="17">
        <f t="shared" si="1"/>
        <v>11350.589402</v>
      </c>
      <c r="J6" s="17">
        <f t="shared" si="1"/>
        <v>3426.25</v>
      </c>
      <c r="K6" s="17">
        <f t="shared" si="1"/>
        <v>1075.7</v>
      </c>
      <c r="L6" s="17">
        <f t="shared" si="1"/>
        <v>479.46</v>
      </c>
      <c r="M6" s="17"/>
      <c r="N6" s="14"/>
    </row>
    <row r="7" s="1" customFormat="1" ht="36" spans="1:14">
      <c r="A7" s="18">
        <v>1</v>
      </c>
      <c r="B7" s="18" t="s">
        <v>19</v>
      </c>
      <c r="C7" s="18" t="s">
        <v>20</v>
      </c>
      <c r="D7" s="18" t="s">
        <v>21</v>
      </c>
      <c r="E7" s="19" t="s">
        <v>22</v>
      </c>
      <c r="F7" s="18" t="s">
        <v>23</v>
      </c>
      <c r="G7" s="20">
        <f t="shared" ref="G7:G22" si="2">I7+J7+K7+L7</f>
        <v>400</v>
      </c>
      <c r="H7" s="20">
        <f t="shared" ref="H7:H22" si="3">I7+J7+K7+L7</f>
        <v>400</v>
      </c>
      <c r="I7" s="20">
        <v>315.46</v>
      </c>
      <c r="J7" s="21">
        <v>0</v>
      </c>
      <c r="K7" s="21">
        <v>0</v>
      </c>
      <c r="L7" s="21">
        <v>84.54</v>
      </c>
      <c r="M7" s="22">
        <v>1</v>
      </c>
      <c r="N7" s="23"/>
    </row>
    <row r="8" s="1" customFormat="1" ht="132" spans="1:14">
      <c r="A8" s="18">
        <v>2</v>
      </c>
      <c r="B8" s="18" t="s">
        <v>19</v>
      </c>
      <c r="C8" s="18" t="s">
        <v>24</v>
      </c>
      <c r="D8" s="18" t="s">
        <v>25</v>
      </c>
      <c r="E8" s="19" t="s">
        <v>26</v>
      </c>
      <c r="F8" s="18" t="s">
        <v>27</v>
      </c>
      <c r="G8" s="20">
        <f t="shared" si="2"/>
        <v>2500</v>
      </c>
      <c r="H8" s="20">
        <f t="shared" si="3"/>
        <v>2500</v>
      </c>
      <c r="I8" s="20">
        <v>1700</v>
      </c>
      <c r="J8" s="21">
        <v>513.44</v>
      </c>
      <c r="K8" s="21">
        <v>230.56</v>
      </c>
      <c r="L8" s="21">
        <v>56</v>
      </c>
      <c r="M8" s="22">
        <v>0.85</v>
      </c>
      <c r="N8" s="23"/>
    </row>
    <row r="9" s="1" customFormat="1" ht="36" spans="1:14">
      <c r="A9" s="18">
        <v>3</v>
      </c>
      <c r="B9" s="18" t="s">
        <v>19</v>
      </c>
      <c r="C9" s="18" t="s">
        <v>28</v>
      </c>
      <c r="D9" s="18" t="s">
        <v>29</v>
      </c>
      <c r="E9" s="19" t="s">
        <v>30</v>
      </c>
      <c r="F9" s="18" t="s">
        <v>31</v>
      </c>
      <c r="G9" s="20">
        <f t="shared" si="2"/>
        <v>2197</v>
      </c>
      <c r="H9" s="20">
        <f t="shared" si="3"/>
        <v>2197</v>
      </c>
      <c r="I9" s="20">
        <v>1698</v>
      </c>
      <c r="J9" s="21">
        <v>320</v>
      </c>
      <c r="K9" s="21">
        <v>150</v>
      </c>
      <c r="L9" s="21">
        <v>29</v>
      </c>
      <c r="M9" s="22">
        <v>0.85</v>
      </c>
      <c r="N9" s="23"/>
    </row>
    <row r="10" s="1" customFormat="1" ht="48" spans="1:14">
      <c r="A10" s="18">
        <v>4</v>
      </c>
      <c r="B10" s="18" t="s">
        <v>19</v>
      </c>
      <c r="C10" s="18" t="s">
        <v>32</v>
      </c>
      <c r="D10" s="18" t="s">
        <v>33</v>
      </c>
      <c r="E10" s="19" t="s">
        <v>34</v>
      </c>
      <c r="F10" s="18" t="s">
        <v>31</v>
      </c>
      <c r="G10" s="20">
        <f t="shared" si="2"/>
        <v>722.05</v>
      </c>
      <c r="H10" s="20">
        <f t="shared" si="3"/>
        <v>722.05</v>
      </c>
      <c r="I10" s="20">
        <v>400</v>
      </c>
      <c r="J10" s="21">
        <v>222.05</v>
      </c>
      <c r="K10" s="21">
        <v>100</v>
      </c>
      <c r="L10" s="21">
        <v>0</v>
      </c>
      <c r="M10" s="22">
        <v>1</v>
      </c>
      <c r="N10" s="23"/>
    </row>
    <row r="11" s="1" customFormat="1" ht="48" spans="1:14">
      <c r="A11" s="18">
        <v>5</v>
      </c>
      <c r="B11" s="18" t="s">
        <v>19</v>
      </c>
      <c r="C11" s="18" t="s">
        <v>35</v>
      </c>
      <c r="D11" s="18" t="s">
        <v>36</v>
      </c>
      <c r="E11" s="19" t="s">
        <v>37</v>
      </c>
      <c r="F11" s="18" t="s">
        <v>31</v>
      </c>
      <c r="G11" s="20">
        <f t="shared" si="2"/>
        <v>440</v>
      </c>
      <c r="H11" s="20">
        <f t="shared" si="3"/>
        <v>440</v>
      </c>
      <c r="I11" s="20">
        <v>300</v>
      </c>
      <c r="J11" s="21">
        <v>110</v>
      </c>
      <c r="K11" s="21">
        <v>30</v>
      </c>
      <c r="L11" s="21">
        <v>0</v>
      </c>
      <c r="M11" s="22">
        <v>1</v>
      </c>
      <c r="N11" s="23"/>
    </row>
    <row r="12" s="1" customFormat="1" ht="60" spans="1:14">
      <c r="A12" s="18">
        <v>6</v>
      </c>
      <c r="B12" s="18" t="s">
        <v>19</v>
      </c>
      <c r="C12" s="18" t="s">
        <v>38</v>
      </c>
      <c r="D12" s="18" t="s">
        <v>39</v>
      </c>
      <c r="E12" s="19" t="s">
        <v>40</v>
      </c>
      <c r="F12" s="18" t="s">
        <v>31</v>
      </c>
      <c r="G12" s="20">
        <f t="shared" si="2"/>
        <v>688</v>
      </c>
      <c r="H12" s="20">
        <f t="shared" si="3"/>
        <v>688</v>
      </c>
      <c r="I12" s="20">
        <v>422</v>
      </c>
      <c r="J12" s="21">
        <v>166</v>
      </c>
      <c r="K12" s="21">
        <v>100</v>
      </c>
      <c r="L12" s="21">
        <v>0</v>
      </c>
      <c r="M12" s="22">
        <v>1</v>
      </c>
      <c r="N12" s="23"/>
    </row>
    <row r="13" s="1" customFormat="1" ht="40" customHeight="1" spans="1:14">
      <c r="A13" s="18">
        <v>7</v>
      </c>
      <c r="B13" s="18" t="s">
        <v>19</v>
      </c>
      <c r="C13" s="18" t="s">
        <v>41</v>
      </c>
      <c r="D13" s="18" t="s">
        <v>42</v>
      </c>
      <c r="E13" s="19" t="s">
        <v>43</v>
      </c>
      <c r="F13" s="18" t="s">
        <v>44</v>
      </c>
      <c r="G13" s="20">
        <f t="shared" si="2"/>
        <v>441</v>
      </c>
      <c r="H13" s="20">
        <f t="shared" si="3"/>
        <v>441</v>
      </c>
      <c r="I13" s="20">
        <v>309</v>
      </c>
      <c r="J13" s="21">
        <v>67</v>
      </c>
      <c r="K13" s="21">
        <v>65</v>
      </c>
      <c r="L13" s="21">
        <v>0</v>
      </c>
      <c r="M13" s="22">
        <v>1</v>
      </c>
      <c r="N13" s="23"/>
    </row>
    <row r="14" s="1" customFormat="1" ht="36" spans="1:14">
      <c r="A14" s="18">
        <v>8</v>
      </c>
      <c r="B14" s="18" t="s">
        <v>19</v>
      </c>
      <c r="C14" s="18" t="s">
        <v>45</v>
      </c>
      <c r="D14" s="18" t="s">
        <v>46</v>
      </c>
      <c r="E14" s="19" t="s">
        <v>47</v>
      </c>
      <c r="F14" s="18" t="s">
        <v>31</v>
      </c>
      <c r="G14" s="20">
        <f t="shared" si="2"/>
        <v>463.88</v>
      </c>
      <c r="H14" s="20">
        <f t="shared" si="3"/>
        <v>463.88</v>
      </c>
      <c r="I14" s="20">
        <v>339.88</v>
      </c>
      <c r="J14" s="21">
        <v>64</v>
      </c>
      <c r="K14" s="21">
        <v>60</v>
      </c>
      <c r="L14" s="21">
        <v>0</v>
      </c>
      <c r="M14" s="22">
        <v>1</v>
      </c>
      <c r="N14" s="23"/>
    </row>
    <row r="15" s="1" customFormat="1" ht="72" spans="1:14">
      <c r="A15" s="18">
        <v>9</v>
      </c>
      <c r="B15" s="18" t="s">
        <v>19</v>
      </c>
      <c r="C15" s="18" t="s">
        <v>48</v>
      </c>
      <c r="D15" s="18" t="s">
        <v>49</v>
      </c>
      <c r="E15" s="19" t="s">
        <v>50</v>
      </c>
      <c r="F15" s="18" t="s">
        <v>51</v>
      </c>
      <c r="G15" s="20">
        <f t="shared" si="2"/>
        <v>930</v>
      </c>
      <c r="H15" s="20">
        <f t="shared" si="3"/>
        <v>930</v>
      </c>
      <c r="I15" s="20">
        <v>640</v>
      </c>
      <c r="J15" s="21">
        <v>250</v>
      </c>
      <c r="K15" s="21">
        <v>40</v>
      </c>
      <c r="L15" s="21">
        <v>0</v>
      </c>
      <c r="M15" s="22">
        <v>1</v>
      </c>
      <c r="N15" s="23"/>
    </row>
    <row r="16" s="1" customFormat="1" ht="36" spans="1:14">
      <c r="A16" s="18">
        <v>10</v>
      </c>
      <c r="B16" s="18" t="s">
        <v>19</v>
      </c>
      <c r="C16" s="18" t="s">
        <v>52</v>
      </c>
      <c r="D16" s="18" t="s">
        <v>53</v>
      </c>
      <c r="E16" s="19" t="s">
        <v>54</v>
      </c>
      <c r="F16" s="18" t="s">
        <v>31</v>
      </c>
      <c r="G16" s="20">
        <f t="shared" si="2"/>
        <v>740</v>
      </c>
      <c r="H16" s="20">
        <f t="shared" si="3"/>
        <v>740</v>
      </c>
      <c r="I16" s="20">
        <v>500</v>
      </c>
      <c r="J16" s="21">
        <v>240</v>
      </c>
      <c r="K16" s="21">
        <v>0</v>
      </c>
      <c r="L16" s="21">
        <v>0</v>
      </c>
      <c r="M16" s="22">
        <v>1</v>
      </c>
      <c r="N16" s="23"/>
    </row>
    <row r="17" s="1" customFormat="1" ht="24" spans="1:14">
      <c r="A17" s="18">
        <v>11</v>
      </c>
      <c r="B17" s="18" t="s">
        <v>19</v>
      </c>
      <c r="C17" s="18" t="s">
        <v>55</v>
      </c>
      <c r="D17" s="18" t="s">
        <v>53</v>
      </c>
      <c r="E17" s="19" t="s">
        <v>56</v>
      </c>
      <c r="F17" s="18" t="s">
        <v>31</v>
      </c>
      <c r="G17" s="20">
        <f t="shared" si="2"/>
        <v>266.87</v>
      </c>
      <c r="H17" s="20">
        <f t="shared" si="3"/>
        <v>266.87</v>
      </c>
      <c r="I17" s="20">
        <v>135</v>
      </c>
      <c r="J17" s="21">
        <v>101.87</v>
      </c>
      <c r="K17" s="21">
        <v>30</v>
      </c>
      <c r="L17" s="21">
        <v>0</v>
      </c>
      <c r="M17" s="22">
        <v>1</v>
      </c>
      <c r="N17" s="23"/>
    </row>
    <row r="18" s="1" customFormat="1" ht="96" spans="1:14">
      <c r="A18" s="18">
        <v>12</v>
      </c>
      <c r="B18" s="18" t="s">
        <v>19</v>
      </c>
      <c r="C18" s="18" t="s">
        <v>57</v>
      </c>
      <c r="D18" s="18" t="s">
        <v>58</v>
      </c>
      <c r="E18" s="19" t="s">
        <v>59</v>
      </c>
      <c r="F18" s="18" t="s">
        <v>31</v>
      </c>
      <c r="G18" s="20">
        <f t="shared" si="2"/>
        <v>1493.01</v>
      </c>
      <c r="H18" s="20">
        <f t="shared" si="3"/>
        <v>1493.01</v>
      </c>
      <c r="I18" s="20">
        <v>1244.86</v>
      </c>
      <c r="J18" s="21">
        <v>153.89</v>
      </c>
      <c r="K18" s="21">
        <v>94.26</v>
      </c>
      <c r="L18" s="21">
        <v>0</v>
      </c>
      <c r="M18" s="22">
        <v>0.9</v>
      </c>
      <c r="N18" s="23"/>
    </row>
    <row r="19" s="1" customFormat="1" ht="54" customHeight="1" spans="1:14">
      <c r="A19" s="18">
        <v>13</v>
      </c>
      <c r="B19" s="18" t="s">
        <v>19</v>
      </c>
      <c r="C19" s="18" t="s">
        <v>60</v>
      </c>
      <c r="D19" s="18" t="s">
        <v>61</v>
      </c>
      <c r="E19" s="19" t="s">
        <v>62</v>
      </c>
      <c r="F19" s="18" t="s">
        <v>31</v>
      </c>
      <c r="G19" s="20">
        <f t="shared" si="2"/>
        <v>646</v>
      </c>
      <c r="H19" s="20">
        <f t="shared" si="3"/>
        <v>646</v>
      </c>
      <c r="I19" s="24">
        <v>380.12</v>
      </c>
      <c r="J19" s="21">
        <v>200</v>
      </c>
      <c r="K19" s="21">
        <v>15.88</v>
      </c>
      <c r="L19" s="21">
        <v>50</v>
      </c>
      <c r="M19" s="22">
        <v>0.6</v>
      </c>
      <c r="N19" s="23"/>
    </row>
    <row r="20" s="1" customFormat="1" ht="69" customHeight="1" spans="1:14">
      <c r="A20" s="18">
        <v>14</v>
      </c>
      <c r="B20" s="18" t="s">
        <v>19</v>
      </c>
      <c r="C20" s="18" t="s">
        <v>63</v>
      </c>
      <c r="D20" s="18" t="s">
        <v>42</v>
      </c>
      <c r="E20" s="19" t="s">
        <v>64</v>
      </c>
      <c r="F20" s="18" t="s">
        <v>51</v>
      </c>
      <c r="G20" s="20">
        <f t="shared" si="2"/>
        <v>1350</v>
      </c>
      <c r="H20" s="20">
        <f t="shared" si="3"/>
        <v>1350</v>
      </c>
      <c r="I20" s="24">
        <v>800</v>
      </c>
      <c r="J20" s="21">
        <v>390</v>
      </c>
      <c r="K20" s="21">
        <v>160</v>
      </c>
      <c r="L20" s="21">
        <v>0</v>
      </c>
      <c r="M20" s="22">
        <v>1</v>
      </c>
      <c r="N20" s="23"/>
    </row>
    <row r="21" s="1" customFormat="1" ht="94" customHeight="1" spans="1:14">
      <c r="A21" s="18">
        <v>15</v>
      </c>
      <c r="B21" s="18" t="s">
        <v>19</v>
      </c>
      <c r="C21" s="18" t="s">
        <v>65</v>
      </c>
      <c r="D21" s="18" t="s">
        <v>66</v>
      </c>
      <c r="E21" s="19" t="s">
        <v>67</v>
      </c>
      <c r="F21" s="18" t="s">
        <v>31</v>
      </c>
      <c r="G21" s="24">
        <f t="shared" si="2"/>
        <v>1233.459402</v>
      </c>
      <c r="H21" s="24">
        <f t="shared" si="3"/>
        <v>1233.459402</v>
      </c>
      <c r="I21" s="24">
        <v>1028.189402</v>
      </c>
      <c r="J21" s="21">
        <v>205.27</v>
      </c>
      <c r="K21" s="21">
        <v>0</v>
      </c>
      <c r="L21" s="21">
        <v>0</v>
      </c>
      <c r="M21" s="22">
        <v>0.45</v>
      </c>
      <c r="N21" s="23"/>
    </row>
    <row r="22" s="1" customFormat="1" ht="31" customHeight="1" spans="1:14">
      <c r="A22" s="18">
        <v>16</v>
      </c>
      <c r="B22" s="18" t="s">
        <v>19</v>
      </c>
      <c r="C22" s="18" t="s">
        <v>68</v>
      </c>
      <c r="D22" s="18" t="s">
        <v>69</v>
      </c>
      <c r="E22" s="19" t="s">
        <v>70</v>
      </c>
      <c r="F22" s="18" t="s">
        <v>71</v>
      </c>
      <c r="G22" s="18">
        <v>88.73</v>
      </c>
      <c r="H22" s="18">
        <v>88.73</v>
      </c>
      <c r="I22" s="18">
        <v>0</v>
      </c>
      <c r="J22" s="18">
        <v>88.73</v>
      </c>
      <c r="K22" s="18">
        <v>0</v>
      </c>
      <c r="L22" s="18">
        <v>0</v>
      </c>
      <c r="M22" s="22">
        <v>1</v>
      </c>
      <c r="N22" s="18">
        <v>0</v>
      </c>
    </row>
    <row r="23" s="1" customFormat="1" ht="104" customHeight="1" spans="1:14">
      <c r="A23" s="18">
        <v>17</v>
      </c>
      <c r="B23" s="18" t="s">
        <v>19</v>
      </c>
      <c r="C23" s="18" t="s">
        <v>72</v>
      </c>
      <c r="D23" s="18" t="s">
        <v>73</v>
      </c>
      <c r="E23" s="18" t="s">
        <v>74</v>
      </c>
      <c r="F23" s="18" t="s">
        <v>75</v>
      </c>
      <c r="G23" s="18">
        <v>210</v>
      </c>
      <c r="H23" s="18">
        <v>210</v>
      </c>
      <c r="I23" s="18">
        <v>210</v>
      </c>
      <c r="J23" s="18">
        <v>120</v>
      </c>
      <c r="K23" s="21">
        <v>0</v>
      </c>
      <c r="L23" s="21">
        <v>0</v>
      </c>
      <c r="M23" s="22">
        <v>1</v>
      </c>
      <c r="N23" s="23"/>
    </row>
    <row r="24" s="1" customFormat="1" ht="31" customHeight="1" spans="1:14">
      <c r="A24" s="18">
        <v>18</v>
      </c>
      <c r="B24" s="18" t="s">
        <v>19</v>
      </c>
      <c r="C24" s="18" t="s">
        <v>76</v>
      </c>
      <c r="D24" s="18" t="s">
        <v>77</v>
      </c>
      <c r="E24" s="19" t="s">
        <v>78</v>
      </c>
      <c r="F24" s="18" t="s">
        <v>75</v>
      </c>
      <c r="G24" s="18">
        <v>14</v>
      </c>
      <c r="H24" s="18">
        <v>14</v>
      </c>
      <c r="I24" s="18">
        <v>0</v>
      </c>
      <c r="J24" s="18">
        <v>14</v>
      </c>
      <c r="K24" s="21">
        <v>0</v>
      </c>
      <c r="L24" s="21">
        <v>0</v>
      </c>
      <c r="M24" s="22">
        <v>1</v>
      </c>
      <c r="N24" s="23"/>
    </row>
    <row r="25" s="1" customFormat="1" ht="59" customHeight="1" spans="1:14">
      <c r="A25" s="18">
        <v>19</v>
      </c>
      <c r="B25" s="18" t="s">
        <v>19</v>
      </c>
      <c r="C25" s="18" t="s">
        <v>79</v>
      </c>
      <c r="D25" s="18" t="s">
        <v>42</v>
      </c>
      <c r="E25" s="19" t="s">
        <v>80</v>
      </c>
      <c r="F25" s="18" t="s">
        <v>31</v>
      </c>
      <c r="G25" s="20">
        <f>I25+J25+K25+L25</f>
        <v>1388</v>
      </c>
      <c r="H25" s="20">
        <f>I25+J25+K25+L25</f>
        <v>1388</v>
      </c>
      <c r="I25" s="20">
        <v>928.08</v>
      </c>
      <c r="J25" s="21">
        <v>200</v>
      </c>
      <c r="K25" s="21">
        <v>0</v>
      </c>
      <c r="L25" s="21">
        <v>259.92</v>
      </c>
      <c r="M25" s="22">
        <v>0.65</v>
      </c>
      <c r="N25" s="23"/>
    </row>
    <row r="26" s="1" customFormat="1" ht="21" customHeight="1" spans="1:14">
      <c r="A26" s="15" t="s">
        <v>81</v>
      </c>
      <c r="B26" s="15"/>
      <c r="C26" s="15"/>
      <c r="D26" s="15"/>
      <c r="E26" s="25"/>
      <c r="F26" s="26">
        <v>1</v>
      </c>
      <c r="G26" s="26">
        <f t="shared" ref="G26:L26" si="4">G27</f>
        <v>830</v>
      </c>
      <c r="H26" s="26">
        <f t="shared" si="4"/>
        <v>830</v>
      </c>
      <c r="I26" s="26">
        <f t="shared" si="4"/>
        <v>581</v>
      </c>
      <c r="J26" s="26">
        <f t="shared" si="4"/>
        <v>149</v>
      </c>
      <c r="K26" s="26">
        <f t="shared" si="4"/>
        <v>0</v>
      </c>
      <c r="L26" s="26">
        <f t="shared" si="4"/>
        <v>100</v>
      </c>
      <c r="M26" s="26"/>
      <c r="N26" s="14"/>
    </row>
    <row r="27" s="1" customFormat="1" ht="36" spans="1:14">
      <c r="A27" s="18">
        <v>20</v>
      </c>
      <c r="B27" s="18" t="s">
        <v>19</v>
      </c>
      <c r="C27" s="18" t="s">
        <v>82</v>
      </c>
      <c r="D27" s="18" t="s">
        <v>83</v>
      </c>
      <c r="E27" s="19" t="s">
        <v>84</v>
      </c>
      <c r="F27" s="18" t="s">
        <v>31</v>
      </c>
      <c r="G27" s="20">
        <f t="shared" ref="G27:G33" si="5">I27+J27+K27+L27</f>
        <v>830</v>
      </c>
      <c r="H27" s="20">
        <f t="shared" ref="H27:H33" si="6">I27+J27+K27+L27</f>
        <v>830</v>
      </c>
      <c r="I27" s="20">
        <v>581</v>
      </c>
      <c r="J27" s="21">
        <v>149</v>
      </c>
      <c r="K27" s="21">
        <v>0</v>
      </c>
      <c r="L27" s="21">
        <v>100</v>
      </c>
      <c r="M27" s="22">
        <v>1</v>
      </c>
      <c r="N27" s="23"/>
    </row>
    <row r="28" s="1" customFormat="1" ht="21" customHeight="1" spans="1:14">
      <c r="A28" s="15" t="s">
        <v>85</v>
      </c>
      <c r="B28" s="15"/>
      <c r="C28" s="15"/>
      <c r="D28" s="15"/>
      <c r="E28" s="25"/>
      <c r="F28" s="26">
        <v>5</v>
      </c>
      <c r="G28" s="26">
        <f t="shared" ref="G28:L28" si="7">SUM(G29:G33)</f>
        <v>1839.16</v>
      </c>
      <c r="H28" s="26">
        <f t="shared" si="7"/>
        <v>1839.16</v>
      </c>
      <c r="I28" s="26">
        <f t="shared" si="7"/>
        <v>1052.57</v>
      </c>
      <c r="J28" s="26">
        <f t="shared" si="7"/>
        <v>479.1</v>
      </c>
      <c r="K28" s="26">
        <f t="shared" si="7"/>
        <v>59.3</v>
      </c>
      <c r="L28" s="26">
        <f t="shared" si="7"/>
        <v>248.19</v>
      </c>
      <c r="M28" s="26"/>
      <c r="N28" s="14"/>
    </row>
    <row r="29" s="1" customFormat="1" ht="36" spans="1:14">
      <c r="A29" s="18">
        <v>21</v>
      </c>
      <c r="B29" s="18" t="s">
        <v>19</v>
      </c>
      <c r="C29" s="18" t="s">
        <v>86</v>
      </c>
      <c r="D29" s="18" t="s">
        <v>87</v>
      </c>
      <c r="E29" s="19" t="s">
        <v>88</v>
      </c>
      <c r="F29" s="18" t="s">
        <v>89</v>
      </c>
      <c r="G29" s="20">
        <f t="shared" si="5"/>
        <v>400</v>
      </c>
      <c r="H29" s="20">
        <f t="shared" si="6"/>
        <v>400</v>
      </c>
      <c r="I29" s="20">
        <v>328.94</v>
      </c>
      <c r="J29" s="21">
        <v>0</v>
      </c>
      <c r="K29" s="21">
        <v>0</v>
      </c>
      <c r="L29" s="21">
        <v>71.06</v>
      </c>
      <c r="M29" s="22">
        <v>1</v>
      </c>
      <c r="N29" s="23"/>
    </row>
    <row r="30" s="1" customFormat="1" ht="36" spans="1:14">
      <c r="A30" s="18">
        <v>22</v>
      </c>
      <c r="B30" s="18" t="s">
        <v>19</v>
      </c>
      <c r="C30" s="18" t="s">
        <v>90</v>
      </c>
      <c r="D30" s="18" t="s">
        <v>91</v>
      </c>
      <c r="E30" s="19" t="s">
        <v>92</v>
      </c>
      <c r="F30" s="18" t="s">
        <v>89</v>
      </c>
      <c r="G30" s="20">
        <f t="shared" si="5"/>
        <v>205.73</v>
      </c>
      <c r="H30" s="20">
        <f t="shared" si="6"/>
        <v>205.73</v>
      </c>
      <c r="I30" s="20">
        <v>163.6</v>
      </c>
      <c r="J30" s="21">
        <v>0</v>
      </c>
      <c r="K30" s="21">
        <v>0</v>
      </c>
      <c r="L30" s="21">
        <v>42.13</v>
      </c>
      <c r="M30" s="22">
        <v>1</v>
      </c>
      <c r="N30" s="23"/>
    </row>
    <row r="31" s="1" customFormat="1" ht="36" spans="1:14">
      <c r="A31" s="18">
        <v>23</v>
      </c>
      <c r="B31" s="18" t="s">
        <v>19</v>
      </c>
      <c r="C31" s="18" t="s">
        <v>93</v>
      </c>
      <c r="D31" s="18" t="s">
        <v>94</v>
      </c>
      <c r="E31" s="19" t="s">
        <v>95</v>
      </c>
      <c r="F31" s="18" t="s">
        <v>23</v>
      </c>
      <c r="G31" s="20">
        <f t="shared" si="5"/>
        <v>393.37</v>
      </c>
      <c r="H31" s="20">
        <f t="shared" si="6"/>
        <v>393.37</v>
      </c>
      <c r="I31" s="20">
        <v>0</v>
      </c>
      <c r="J31" s="21">
        <v>333</v>
      </c>
      <c r="K31" s="21">
        <v>30.37</v>
      </c>
      <c r="L31" s="21">
        <v>30</v>
      </c>
      <c r="M31" s="22">
        <v>1</v>
      </c>
      <c r="N31" s="23"/>
    </row>
    <row r="32" s="1" customFormat="1" ht="66" customHeight="1" spans="1:14">
      <c r="A32" s="18">
        <v>24</v>
      </c>
      <c r="B32" s="18" t="s">
        <v>19</v>
      </c>
      <c r="C32" s="18" t="s">
        <v>96</v>
      </c>
      <c r="D32" s="18" t="s">
        <v>33</v>
      </c>
      <c r="E32" s="19" t="s">
        <v>97</v>
      </c>
      <c r="F32" s="18" t="s">
        <v>98</v>
      </c>
      <c r="G32" s="20">
        <f t="shared" si="5"/>
        <v>414.97</v>
      </c>
      <c r="H32" s="20">
        <f t="shared" si="6"/>
        <v>414.97</v>
      </c>
      <c r="I32" s="20">
        <v>252.28</v>
      </c>
      <c r="J32" s="21">
        <v>78.76</v>
      </c>
      <c r="K32" s="21">
        <v>28.93</v>
      </c>
      <c r="L32" s="21">
        <v>55</v>
      </c>
      <c r="M32" s="22">
        <v>1</v>
      </c>
      <c r="N32" s="23"/>
    </row>
    <row r="33" s="1" customFormat="1" ht="60" spans="1:14">
      <c r="A33" s="18">
        <v>25</v>
      </c>
      <c r="B33" s="18" t="s">
        <v>19</v>
      </c>
      <c r="C33" s="18" t="s">
        <v>99</v>
      </c>
      <c r="D33" s="18" t="s">
        <v>100</v>
      </c>
      <c r="E33" s="19" t="s">
        <v>101</v>
      </c>
      <c r="F33" s="18" t="s">
        <v>98</v>
      </c>
      <c r="G33" s="20">
        <f t="shared" si="5"/>
        <v>425.09</v>
      </c>
      <c r="H33" s="20">
        <f t="shared" si="6"/>
        <v>425.09</v>
      </c>
      <c r="I33" s="20">
        <v>307.75</v>
      </c>
      <c r="J33" s="21">
        <v>67.34</v>
      </c>
      <c r="K33" s="21">
        <v>0</v>
      </c>
      <c r="L33" s="21">
        <v>50</v>
      </c>
      <c r="M33" s="22">
        <v>1</v>
      </c>
      <c r="N33" s="23"/>
    </row>
    <row r="34" s="1" customFormat="1" ht="12" spans="1:14">
      <c r="A34" s="15" t="s">
        <v>102</v>
      </c>
      <c r="B34" s="15"/>
      <c r="C34" s="15"/>
      <c r="D34" s="15"/>
      <c r="E34" s="27"/>
      <c r="F34" s="27">
        <v>1</v>
      </c>
      <c r="G34" s="28">
        <f t="shared" ref="G34:L34" si="8">G35</f>
        <v>1671</v>
      </c>
      <c r="H34" s="28">
        <f t="shared" si="8"/>
        <v>1671</v>
      </c>
      <c r="I34" s="28">
        <f t="shared" si="8"/>
        <v>1170</v>
      </c>
      <c r="J34" s="28">
        <f t="shared" si="8"/>
        <v>283.65</v>
      </c>
      <c r="K34" s="28">
        <f t="shared" si="8"/>
        <v>0</v>
      </c>
      <c r="L34" s="28">
        <f t="shared" si="8"/>
        <v>217.35</v>
      </c>
      <c r="M34" s="28"/>
      <c r="N34" s="14"/>
    </row>
    <row r="35" s="1" customFormat="1" ht="69" customHeight="1" spans="1:14">
      <c r="A35" s="29">
        <v>26</v>
      </c>
      <c r="B35" s="18" t="s">
        <v>19</v>
      </c>
      <c r="C35" s="18" t="s">
        <v>103</v>
      </c>
      <c r="D35" s="18" t="s">
        <v>53</v>
      </c>
      <c r="E35" s="19" t="s">
        <v>104</v>
      </c>
      <c r="F35" s="18" t="s">
        <v>31</v>
      </c>
      <c r="G35" s="20">
        <f t="shared" ref="G35:G39" si="9">I35+J35+K35+L35</f>
        <v>1671</v>
      </c>
      <c r="H35" s="20">
        <f t="shared" ref="H35:H39" si="10">I35+J35+K35+L35</f>
        <v>1671</v>
      </c>
      <c r="I35" s="20">
        <v>1170</v>
      </c>
      <c r="J35" s="21">
        <v>283.65</v>
      </c>
      <c r="K35" s="21">
        <v>0</v>
      </c>
      <c r="L35" s="21">
        <v>217.35</v>
      </c>
      <c r="M35" s="22">
        <v>1</v>
      </c>
      <c r="N35" s="23"/>
    </row>
    <row r="36" s="1" customFormat="1" ht="21" customHeight="1" spans="1:14">
      <c r="A36" s="15" t="s">
        <v>105</v>
      </c>
      <c r="B36" s="15"/>
      <c r="C36" s="15"/>
      <c r="D36" s="15"/>
      <c r="E36" s="27"/>
      <c r="F36" s="27">
        <v>1</v>
      </c>
      <c r="G36" s="28">
        <f>G37</f>
        <v>136.840598</v>
      </c>
      <c r="H36" s="28">
        <f t="shared" ref="G36:L36" si="11">H37</f>
        <v>136.840598</v>
      </c>
      <c r="I36" s="28">
        <f t="shared" si="11"/>
        <v>136.840598</v>
      </c>
      <c r="J36" s="28">
        <f t="shared" si="11"/>
        <v>0</v>
      </c>
      <c r="K36" s="28">
        <f t="shared" si="11"/>
        <v>0</v>
      </c>
      <c r="L36" s="28">
        <f t="shared" si="11"/>
        <v>0</v>
      </c>
      <c r="M36" s="28"/>
      <c r="N36" s="14"/>
    </row>
    <row r="37" s="1" customFormat="1" ht="24" spans="1:14">
      <c r="A37" s="29">
        <v>27</v>
      </c>
      <c r="B37" s="18" t="s">
        <v>19</v>
      </c>
      <c r="C37" s="18" t="s">
        <v>106</v>
      </c>
      <c r="D37" s="18" t="s">
        <v>19</v>
      </c>
      <c r="E37" s="19" t="s">
        <v>107</v>
      </c>
      <c r="F37" s="18" t="s">
        <v>31</v>
      </c>
      <c r="G37" s="30">
        <f t="shared" si="9"/>
        <v>136.840598</v>
      </c>
      <c r="H37" s="30">
        <f t="shared" si="10"/>
        <v>136.840598</v>
      </c>
      <c r="I37" s="30">
        <v>136.840598</v>
      </c>
      <c r="J37" s="21">
        <v>0</v>
      </c>
      <c r="K37" s="21">
        <v>0</v>
      </c>
      <c r="L37" s="21">
        <v>0</v>
      </c>
      <c r="M37" s="22">
        <v>1</v>
      </c>
      <c r="N37" s="23"/>
    </row>
    <row r="38" s="1" customFormat="1" ht="21" customHeight="1" spans="1:14">
      <c r="A38" s="15" t="s">
        <v>108</v>
      </c>
      <c r="B38" s="15"/>
      <c r="C38" s="15"/>
      <c r="D38" s="15"/>
      <c r="E38" s="31"/>
      <c r="F38" s="26">
        <v>1</v>
      </c>
      <c r="G38" s="26">
        <f t="shared" ref="G38:L38" si="12">G39</f>
        <v>5</v>
      </c>
      <c r="H38" s="26">
        <f t="shared" si="12"/>
        <v>5</v>
      </c>
      <c r="I38" s="26">
        <f t="shared" si="12"/>
        <v>0</v>
      </c>
      <c r="J38" s="26">
        <f t="shared" si="12"/>
        <v>0</v>
      </c>
      <c r="K38" s="26">
        <f t="shared" si="12"/>
        <v>5</v>
      </c>
      <c r="L38" s="26">
        <f t="shared" si="12"/>
        <v>0</v>
      </c>
      <c r="M38" s="26"/>
      <c r="N38" s="14"/>
    </row>
    <row r="39" s="1" customFormat="1" ht="24" spans="1:14">
      <c r="A39" s="18">
        <v>28</v>
      </c>
      <c r="B39" s="18" t="s">
        <v>19</v>
      </c>
      <c r="C39" s="18" t="s">
        <v>109</v>
      </c>
      <c r="D39" s="18" t="s">
        <v>19</v>
      </c>
      <c r="E39" s="19" t="s">
        <v>110</v>
      </c>
      <c r="F39" s="18" t="s">
        <v>111</v>
      </c>
      <c r="G39" s="21">
        <f t="shared" si="9"/>
        <v>5</v>
      </c>
      <c r="H39" s="21">
        <f t="shared" si="10"/>
        <v>5</v>
      </c>
      <c r="I39" s="21">
        <v>0</v>
      </c>
      <c r="J39" s="21">
        <v>0</v>
      </c>
      <c r="K39" s="21">
        <v>5</v>
      </c>
      <c r="L39" s="21">
        <v>0</v>
      </c>
      <c r="M39" s="22">
        <v>1</v>
      </c>
      <c r="N39" s="23"/>
    </row>
  </sheetData>
  <autoFilter xmlns:etc="http://www.wps.cn/officeDocument/2017/etCustomData" ref="A1:L39" etc:filterBottomFollowUsedRange="0">
    <extLst/>
  </autoFilter>
  <mergeCells count="18">
    <mergeCell ref="A1:N1"/>
    <mergeCell ref="H2:L2"/>
    <mergeCell ref="A4:B4"/>
    <mergeCell ref="A5:D5"/>
    <mergeCell ref="A6:D6"/>
    <mergeCell ref="A26:D26"/>
    <mergeCell ref="A28:D28"/>
    <mergeCell ref="A34:D34"/>
    <mergeCell ref="A36:D36"/>
    <mergeCell ref="A38:D38"/>
    <mergeCell ref="A2:A3"/>
    <mergeCell ref="B2:B3"/>
    <mergeCell ref="C2:C3"/>
    <mergeCell ref="D2:D3"/>
    <mergeCell ref="E2:E3"/>
    <mergeCell ref="F2:F3"/>
    <mergeCell ref="M2:M3"/>
    <mergeCell ref="N2:N3"/>
  </mergeCells>
  <pageMargins left="0.7" right="0.7" top="0.75" bottom="0.75" header="0.3" footer="0.3"/>
  <pageSetup paperSize="9" scale="5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8" sqref="G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Lhakpa Tsering</cp:lastModifiedBy>
  <dcterms:created xsi:type="dcterms:W3CDTF">2022-03-30T04:53:00Z</dcterms:created>
  <dcterms:modified xsi:type="dcterms:W3CDTF">2025-12-31T07:41:28Z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3B81332732F5499E92F8F6B539942CE0_13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